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07710C6C-5E14-482F-AE28-687D80932FC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.79 メンデルの法則" sheetId="1" r:id="rId1"/>
    <sheet name="P.81" sheetId="2" r:id="rId2"/>
    <sheet name="P.82 問1" sheetId="3" r:id="rId3"/>
    <sheet name="P.83 2×2表" sheetId="4" r:id="rId4"/>
    <sheet name="P.84 マクネマー" sheetId="5" r:id="rId5"/>
    <sheet name="プロ野球公式球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 l="1"/>
  <c r="I19" i="6"/>
  <c r="K19" i="6" s="1"/>
  <c r="C19" i="6"/>
  <c r="B19" i="6"/>
  <c r="D19" i="6" s="1"/>
  <c r="K18" i="6"/>
  <c r="I23" i="6" s="1"/>
  <c r="D18" i="6"/>
  <c r="C23" i="6" s="1"/>
  <c r="K17" i="6"/>
  <c r="D17" i="6"/>
  <c r="B22" i="6" s="1"/>
  <c r="C5" i="6"/>
  <c r="B5" i="6"/>
  <c r="D4" i="6"/>
  <c r="D3" i="6"/>
  <c r="D2" i="6"/>
  <c r="C22" i="6" l="1"/>
  <c r="D22" i="6" s="1"/>
  <c r="J22" i="6"/>
  <c r="I22" i="6"/>
  <c r="J23" i="6"/>
  <c r="K23" i="6" s="1"/>
  <c r="B23" i="6"/>
  <c r="D23" i="6" s="1"/>
  <c r="D5" i="6"/>
  <c r="C9" i="6" s="1"/>
  <c r="C15" i="5"/>
  <c r="D15" i="5"/>
  <c r="E15" i="5" s="1"/>
  <c r="E13" i="5"/>
  <c r="E14" i="5"/>
  <c r="B7" i="5"/>
  <c r="E7" i="5" s="1"/>
  <c r="C5" i="5"/>
  <c r="D5" i="5"/>
  <c r="E3" i="5"/>
  <c r="E4" i="5"/>
  <c r="B5" i="3"/>
  <c r="B11" i="3" s="1"/>
  <c r="C5" i="3"/>
  <c r="D5" i="3"/>
  <c r="E5" i="3"/>
  <c r="E11" i="3" s="1"/>
  <c r="F3" i="3"/>
  <c r="F9" i="3" s="1"/>
  <c r="F4" i="3"/>
  <c r="F10" i="3" s="1"/>
  <c r="I11" i="3"/>
  <c r="J11" i="3"/>
  <c r="K11" i="3"/>
  <c r="L11" i="3"/>
  <c r="M10" i="3"/>
  <c r="M9" i="3"/>
  <c r="E3" i="4"/>
  <c r="E10" i="4" s="1"/>
  <c r="D5" i="4"/>
  <c r="D12" i="4" s="1"/>
  <c r="C5" i="4"/>
  <c r="C12" i="4" s="1"/>
  <c r="E4" i="4"/>
  <c r="E11" i="4" s="1"/>
  <c r="D11" i="3"/>
  <c r="I5" i="3"/>
  <c r="J5" i="3"/>
  <c r="K5" i="3"/>
  <c r="L5" i="3"/>
  <c r="M4" i="3"/>
  <c r="M3" i="3"/>
  <c r="E3" i="2"/>
  <c r="E4" i="2"/>
  <c r="B5" i="2"/>
  <c r="C5" i="2"/>
  <c r="D5" i="2"/>
  <c r="E11" i="2"/>
  <c r="C7" i="1"/>
  <c r="D7" i="1"/>
  <c r="C24" i="6" l="1"/>
  <c r="M5" i="3"/>
  <c r="F17" i="6"/>
  <c r="E5" i="4"/>
  <c r="K13" i="4" s="1"/>
  <c r="B8" i="6"/>
  <c r="B10" i="6"/>
  <c r="B9" i="6"/>
  <c r="D9" i="6" s="1"/>
  <c r="C8" i="6"/>
  <c r="C10" i="6"/>
  <c r="B24" i="6"/>
  <c r="D24" i="6" s="1"/>
  <c r="I24" i="6"/>
  <c r="M17" i="6"/>
  <c r="K22" i="6"/>
  <c r="J24" i="6"/>
  <c r="F5" i="3"/>
  <c r="E5" i="2"/>
  <c r="E5" i="5"/>
  <c r="G13" i="2"/>
  <c r="C11" i="3"/>
  <c r="F11" i="3" s="1"/>
  <c r="M11" i="3"/>
  <c r="J11" i="2"/>
  <c r="J5" i="2"/>
  <c r="I5" i="2"/>
  <c r="G7" i="1"/>
  <c r="F7" i="1"/>
  <c r="K10" i="2"/>
  <c r="K4" i="2"/>
  <c r="K3" i="2"/>
  <c r="H5" i="2"/>
  <c r="E12" i="4"/>
  <c r="E7" i="1"/>
  <c r="K5" i="2" l="1"/>
  <c r="K24" i="6"/>
  <c r="C11" i="6"/>
  <c r="D10" i="6"/>
  <c r="B11" i="6"/>
  <c r="D11" i="6" s="1"/>
  <c r="D8" i="6"/>
  <c r="F2" i="6"/>
  <c r="I5" i="4"/>
  <c r="I11" i="2"/>
  <c r="H11" i="2"/>
  <c r="K9" i="2"/>
  <c r="K11" i="2" l="1"/>
  <c r="J12" i="4"/>
  <c r="J5" i="4"/>
  <c r="I12" i="4"/>
  <c r="K12" i="4" s="1"/>
  <c r="K10" i="4"/>
  <c r="K3" i="4"/>
  <c r="K11" i="4"/>
  <c r="K5" i="4"/>
  <c r="K4" i="4"/>
</calcChain>
</file>

<file path=xl/sharedStrings.xml><?xml version="1.0" encoding="utf-8"?>
<sst xmlns="http://schemas.openxmlformats.org/spreadsheetml/2006/main" count="191" uniqueCount="65">
  <si>
    <t>項目(i)</t>
    <rPh sb="0" eb="2">
      <t>コウモク</t>
    </rPh>
    <phoneticPr fontId="2"/>
  </si>
  <si>
    <t>種</t>
    <rPh sb="0" eb="1">
      <t>シュ</t>
    </rPh>
    <phoneticPr fontId="2"/>
  </si>
  <si>
    <t>観察頻度(Oi)</t>
    <rPh sb="0" eb="2">
      <t>カンサツ</t>
    </rPh>
    <rPh sb="2" eb="4">
      <t>ヒンド</t>
    </rPh>
    <phoneticPr fontId="2"/>
  </si>
  <si>
    <t>理論比率</t>
    <rPh sb="0" eb="2">
      <t>リロン</t>
    </rPh>
    <rPh sb="2" eb="4">
      <t>ヒリツ</t>
    </rPh>
    <phoneticPr fontId="2"/>
  </si>
  <si>
    <t>期待頻度(Ei)</t>
    <rPh sb="0" eb="2">
      <t>キタイ</t>
    </rPh>
    <rPh sb="2" eb="4">
      <t>ヒンド</t>
    </rPh>
    <phoneticPr fontId="2"/>
  </si>
  <si>
    <t>残差</t>
    <rPh sb="0" eb="2">
      <t>ザンサ</t>
    </rPh>
    <phoneticPr fontId="2"/>
  </si>
  <si>
    <t>しわ，黄</t>
    <rPh sb="3" eb="4">
      <t>キ</t>
    </rPh>
    <phoneticPr fontId="2"/>
  </si>
  <si>
    <t>しわ，緑</t>
    <rPh sb="3" eb="4">
      <t>ミドリ</t>
    </rPh>
    <phoneticPr fontId="2"/>
  </si>
  <si>
    <t>丸，　黄</t>
    <rPh sb="0" eb="1">
      <t>マル</t>
    </rPh>
    <rPh sb="3" eb="4">
      <t>キ</t>
    </rPh>
    <phoneticPr fontId="2"/>
  </si>
  <si>
    <t>丸，　緑</t>
    <rPh sb="0" eb="1">
      <t>マル</t>
    </rPh>
    <rPh sb="3" eb="4">
      <t>ミドリ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</si>
  <si>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</si>
  <si>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</si>
  <si>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</si>
  <si>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</si>
  <si>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賛成</t>
    <rPh sb="0" eb="2">
      <t>サンセイ</t>
    </rPh>
    <phoneticPr fontId="2"/>
  </si>
  <si>
    <t>反対</t>
    <rPh sb="0" eb="2">
      <t>ハンタイ</t>
    </rPh>
    <phoneticPr fontId="2"/>
  </si>
  <si>
    <t>観測値</t>
    <rPh sb="0" eb="2">
      <t>カンソク</t>
    </rPh>
    <rPh sb="2" eb="3">
      <t>チ</t>
    </rPh>
    <phoneticPr fontId="2"/>
  </si>
  <si>
    <t>期待値</t>
    <rPh sb="0" eb="2">
      <t>キタイ</t>
    </rPh>
    <rPh sb="2" eb="3">
      <t>チ</t>
    </rPh>
    <phoneticPr fontId="2"/>
  </si>
  <si>
    <t>残差平方/期待値</t>
    <rPh sb="0" eb="2">
      <t>ザンサ</t>
    </rPh>
    <rPh sb="2" eb="4">
      <t>ヘイホウ</t>
    </rPh>
    <rPh sb="5" eb="8">
      <t>キタイチ</t>
    </rPh>
    <phoneticPr fontId="2"/>
  </si>
  <si>
    <t>残差平方/期待頻度</t>
    <rPh sb="0" eb="2">
      <t>ザンサ</t>
    </rPh>
    <rPh sb="2" eb="4">
      <t>ヘイホウ</t>
    </rPh>
    <phoneticPr fontId="2"/>
  </si>
  <si>
    <t>乗組員</t>
    <rPh sb="0" eb="3">
      <t>ノリクミイン</t>
    </rPh>
    <phoneticPr fontId="2"/>
  </si>
  <si>
    <t>1等室</t>
    <rPh sb="1" eb="2">
      <t>トウ</t>
    </rPh>
    <rPh sb="2" eb="3">
      <t>シツ</t>
    </rPh>
    <phoneticPr fontId="2"/>
  </si>
  <si>
    <t>2等室</t>
    <rPh sb="1" eb="2">
      <t>トウ</t>
    </rPh>
    <rPh sb="2" eb="3">
      <t>シツ</t>
    </rPh>
    <phoneticPr fontId="2"/>
  </si>
  <si>
    <t>3等室</t>
    <rPh sb="1" eb="2">
      <t>トウ</t>
    </rPh>
    <rPh sb="2" eb="3">
      <t>シツ</t>
    </rPh>
    <phoneticPr fontId="2"/>
  </si>
  <si>
    <t>合計</t>
    <rPh sb="0" eb="2">
      <t>ゴウケイ</t>
    </rPh>
    <phoneticPr fontId="2"/>
  </si>
  <si>
    <t>生存者</t>
    <rPh sb="0" eb="3">
      <t>セイゾンシャ</t>
    </rPh>
    <phoneticPr fontId="2"/>
  </si>
  <si>
    <t>死亡者</t>
    <rPh sb="0" eb="3">
      <t>シボウシャ</t>
    </rPh>
    <phoneticPr fontId="2"/>
  </si>
  <si>
    <t>自由度</t>
    <rPh sb="0" eb="3">
      <t>ジユウド</t>
    </rPh>
    <phoneticPr fontId="2"/>
  </si>
  <si>
    <t>=COUNT(C3:C6)-1</t>
    <phoneticPr fontId="2"/>
  </si>
  <si>
    <t>そら豆の遺伝</t>
    <rPh sb="2" eb="3">
      <t>マメ</t>
    </rPh>
    <rPh sb="4" eb="6">
      <t>イデン</t>
    </rPh>
    <phoneticPr fontId="2"/>
  </si>
  <si>
    <t>する</t>
    <phoneticPr fontId="2"/>
  </si>
  <si>
    <t>しない</t>
    <phoneticPr fontId="2"/>
  </si>
  <si>
    <t>とらない</t>
    <phoneticPr fontId="2"/>
  </si>
  <si>
    <t>とる</t>
    <phoneticPr fontId="2"/>
  </si>
  <si>
    <t>居眠りを</t>
    <rPh sb="0" eb="2">
      <t>イネム</t>
    </rPh>
    <phoneticPr fontId="2"/>
  </si>
  <si>
    <t>睡眠を充分</t>
    <rPh sb="0" eb="2">
      <t>スイミン</t>
    </rPh>
    <rPh sb="3" eb="5">
      <t>ジュウブン</t>
    </rPh>
    <phoneticPr fontId="2"/>
  </si>
  <si>
    <t>産前</t>
    <rPh sb="0" eb="2">
      <t>サンゼン</t>
    </rPh>
    <phoneticPr fontId="2"/>
  </si>
  <si>
    <t>産後</t>
    <rPh sb="0" eb="2">
      <t>サンゴ</t>
    </rPh>
    <phoneticPr fontId="2"/>
  </si>
  <si>
    <t>配った</t>
    <rPh sb="0" eb="1">
      <t>クバ</t>
    </rPh>
    <phoneticPr fontId="2"/>
  </si>
  <si>
    <t>配らない</t>
    <rPh sb="0" eb="1">
      <t>クバ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</si>
  <si>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</si>
  <si>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</si>
  <si>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有効</t>
    <rPh sb="0" eb="2">
      <t>ユウコウ</t>
    </rPh>
    <phoneticPr fontId="2"/>
  </si>
  <si>
    <t>無効</t>
    <rPh sb="0" eb="2">
      <t>ムコウ</t>
    </rPh>
    <phoneticPr fontId="2"/>
  </si>
  <si>
    <t>=E5*(C3*D4-D3*C4)^2/(E3*E4*C5*D5)</t>
    <phoneticPr fontId="2"/>
  </si>
  <si>
    <t>簡便法</t>
  </si>
  <si>
    <t>CHISQ.DIST.RT関数の詳細はこちら。</t>
  </si>
  <si>
    <t>=CHISQ.DIST.RT(G7,G9)</t>
    <phoneticPr fontId="2"/>
  </si>
  <si>
    <t>=CHISQ.INV.RT(0.05,G9)</t>
    <phoneticPr fontId="2"/>
  </si>
  <si>
    <t>=CHISQ.TEST(C3:C6,E3:E6)</t>
    <phoneticPr fontId="2"/>
  </si>
  <si>
    <t>CHISQ.INV.RT関数の詳細はこちら。</t>
  </si>
  <si>
    <t>CHISQ.TEST関数の詳細はこちら。</t>
  </si>
  <si>
    <t>CHISQ.DIST.RT</t>
    <phoneticPr fontId="2"/>
  </si>
  <si>
    <t>CHISQ.INV.RT</t>
    <phoneticPr fontId="2"/>
  </si>
  <si>
    <t>CHISQ.TEST</t>
    <phoneticPr fontId="2"/>
  </si>
  <si>
    <t>CHISQ.TEST</t>
    <phoneticPr fontId="2"/>
  </si>
  <si>
    <t>CHISQ.DIST.RT</t>
    <phoneticPr fontId="2"/>
  </si>
  <si>
    <t>年度</t>
    <rPh sb="0" eb="2">
      <t>ネンド</t>
    </rPh>
    <phoneticPr fontId="6"/>
  </si>
  <si>
    <t>HR</t>
    <phoneticPr fontId="6"/>
  </si>
  <si>
    <t>not HR</t>
    <phoneticPr fontId="6"/>
  </si>
  <si>
    <t>計</t>
    <rPh sb="0" eb="1">
      <t>ケイ</t>
    </rPh>
    <phoneticPr fontId="6"/>
  </si>
  <si>
    <r>
      <t>P(Χ</t>
    </r>
    <r>
      <rPr>
        <vertAlign val="superscript"/>
        <sz val="11"/>
        <color indexed="8"/>
        <rFont val="MS UI Gothic"/>
        <family val="3"/>
        <charset val="128"/>
      </rPr>
      <t>2</t>
    </r>
    <r>
      <rPr>
        <sz val="11"/>
        <color indexed="8"/>
        <rFont val="MS UI Gothic"/>
        <family val="3"/>
        <charset val="128"/>
      </rPr>
      <t>&gt;χ</t>
    </r>
    <r>
      <rPr>
        <vertAlign val="superscript"/>
        <sz val="11"/>
        <color indexed="8"/>
        <rFont val="MS UI Gothic"/>
        <family val="3"/>
        <charset val="128"/>
      </rPr>
      <t>2</t>
    </r>
    <r>
      <rPr>
        <sz val="11"/>
        <color indexed="8"/>
        <rFont val="MS UI Gothic"/>
        <family val="3"/>
        <charset val="128"/>
      </rPr>
      <t>)</t>
    </r>
    <phoneticPr fontId="2"/>
  </si>
  <si>
    <r>
      <t>X</t>
    </r>
    <r>
      <rPr>
        <vertAlign val="superscript"/>
        <sz val="11"/>
        <rFont val="ＭＳ Ｐゴシック"/>
        <family val="3"/>
        <charset val="128"/>
      </rPr>
      <t>2</t>
    </r>
    <r>
      <rPr>
        <vertAlign val="subscript"/>
        <sz val="11"/>
        <rFont val="ＭＳ Ｐゴシック"/>
        <family val="3"/>
        <charset val="128"/>
      </rPr>
      <t>0.05</t>
    </r>
    <r>
      <rPr>
        <sz val="11"/>
        <rFont val="ＭＳ Ｐゴシック"/>
        <family val="3"/>
        <charset val="128"/>
      </rPr>
      <t>(3)</t>
    </r>
    <phoneticPr fontId="2"/>
  </si>
  <si>
    <r>
      <t>X</t>
    </r>
    <r>
      <rPr>
        <vertAlign val="superscript"/>
        <sz val="11"/>
        <rFont val="ＭＳ Ｐゴシック"/>
        <family val="3"/>
        <charset val="128"/>
      </rPr>
      <t>2</t>
    </r>
    <r>
      <rPr>
        <vertAlign val="subscript"/>
        <sz val="11"/>
        <rFont val="ＭＳ Ｐゴシック"/>
        <family val="3"/>
        <charset val="128"/>
      </rPr>
      <t>0.01</t>
    </r>
    <r>
      <rPr>
        <sz val="11"/>
        <rFont val="ＭＳ Ｐゴシック"/>
        <family val="3"/>
        <charset val="128"/>
      </rPr>
      <t>(2)</t>
    </r>
    <phoneticPr fontId="2"/>
  </si>
  <si>
    <r>
      <t>χ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=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</si>
</sst>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MS UI Gothic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indexed="8"/>
      <name val="MS UI Gothic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Alignment="1" applyProtection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microsoft.com/ja-jp/office/chisq-test-%E9%96%A2%E6%95%B0-2e8a7861-b14a-4985-aa93-fb88de3f260f" TargetMode="External"/><Relationship Id="rId2" Type="http://schemas.openxmlformats.org/officeDocument/2006/relationships/hyperlink" Target="https://support.microsoft.com/ja-jp/office/chisq-inv-rt-%E9%96%A2%E6%95%B0-435b5ed8-98d5-4da6-823f-293e2cbc94fe" TargetMode="External"/><Relationship Id="rId1" Type="http://schemas.openxmlformats.org/officeDocument/2006/relationships/hyperlink" Target="https://support.microsoft.com/ja-jp/office/chisq-dist-rt-%E9%96%A2%E6%95%B0-dc4832e8-ed2b-49ae-8d7c-b28d5804c0f2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A10" sqref="A10"/>
    </sheetView>
  </sheetViews>
  <sheetFormatPr defaultRowHeight="13"/>
  <cols>
    <col min="1" max="1" width="6.90625" bestFit="1" customWidth="1"/>
    <col min="2" max="2" width="7.90625" bestFit="1" customWidth="1"/>
    <col min="3" max="3" width="12.26953125" bestFit="1" customWidth="1"/>
    <col min="5" max="5" width="11.7265625" bestFit="1" customWidth="1"/>
    <col min="6" max="6" width="10" customWidth="1"/>
    <col min="7" max="7" width="18.36328125" bestFit="1" customWidth="1"/>
  </cols>
  <sheetData>
    <row r="1" spans="1:8">
      <c r="A1" t="s">
        <v>29</v>
      </c>
    </row>
    <row r="2" spans="1: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19</v>
      </c>
    </row>
    <row r="3" spans="1:8">
      <c r="A3">
        <v>1</v>
      </c>
      <c r="B3" t="s">
        <v>8</v>
      </c>
      <c r="C3">
        <v>315</v>
      </c>
    </row>
    <row r="4" spans="1:8">
      <c r="A4">
        <v>2</v>
      </c>
      <c r="B4" t="s">
        <v>6</v>
      </c>
      <c r="C4">
        <v>101</v>
      </c>
    </row>
    <row r="5" spans="1:8">
      <c r="A5">
        <v>3</v>
      </c>
      <c r="B5" t="s">
        <v>9</v>
      </c>
      <c r="C5">
        <v>108</v>
      </c>
    </row>
    <row r="6" spans="1:8">
      <c r="A6">
        <v>4</v>
      </c>
      <c r="B6" t="s">
        <v>7</v>
      </c>
      <c r="C6">
        <v>32</v>
      </c>
    </row>
    <row r="7" spans="1:8">
      <c r="A7" s="13" t="s">
        <v>13</v>
      </c>
      <c r="B7" s="1"/>
      <c r="C7" s="1">
        <f>SUM(C3:C6)</f>
        <v>556</v>
      </c>
      <c r="D7" s="1">
        <f>SUM(D3:D6)</f>
        <v>0</v>
      </c>
      <c r="E7" s="1">
        <f>SUM(E3:E6)</f>
        <v>0</v>
      </c>
      <c r="F7" s="1">
        <f>SUM(F3:F6)</f>
        <v>0</v>
      </c>
      <c r="G7" s="1">
        <f>SUM(G3:G6)</f>
        <v>0</v>
      </c>
    </row>
    <row r="9" spans="1:8">
      <c r="F9" t="s">
        <v>27</v>
      </c>
      <c r="H9" s="3" t="s">
        <v>28</v>
      </c>
    </row>
    <row r="10" spans="1:8" ht="15.5">
      <c r="A10" s="14" t="s">
        <v>46</v>
      </c>
      <c r="F10" s="15" t="s">
        <v>61</v>
      </c>
      <c r="H10" s="3" t="s">
        <v>47</v>
      </c>
    </row>
    <row r="11" spans="1:8" ht="16">
      <c r="A11" s="14" t="s">
        <v>50</v>
      </c>
      <c r="F11" t="s">
        <v>62</v>
      </c>
      <c r="H11" s="3" t="s">
        <v>48</v>
      </c>
    </row>
    <row r="12" spans="1:8" ht="15.5">
      <c r="A12" s="14" t="s">
        <v>51</v>
      </c>
      <c r="F12" s="15" t="s">
        <v>61</v>
      </c>
      <c r="H12" s="3" t="s">
        <v>49</v>
      </c>
    </row>
  </sheetData>
  <phoneticPr fontId="2"/>
  <hyperlinks>
    <hyperlink ref="A10" r:id="rId1" xr:uid="{00000000-0004-0000-0000-000000000000}"/>
    <hyperlink ref="A11" r:id="rId2" xr:uid="{00000000-0004-0000-0000-000001000000}"/>
    <hyperlink ref="A12" r:id="rId3" xr:uid="{00000000-0004-0000-0000-000002000000}"/>
  </hyperlinks>
  <pageMargins left="0.78700000000000003" right="0.78700000000000003" top="0.98399999999999999" bottom="0.98399999999999999" header="0.51200000000000001" footer="0.51200000000000001"/>
  <pageSetup paperSize="9" orientation="portrait" verticalDpi="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B9" sqref="B9"/>
    </sheetView>
  </sheetViews>
  <sheetFormatPr defaultRowHeight="13"/>
  <cols>
    <col min="2" max="5" width="9.08984375" bestFit="1" customWidth="1"/>
    <col min="6" max="6" width="10.36328125" customWidth="1"/>
    <col min="8" max="9" width="9.08984375" customWidth="1"/>
    <col min="10" max="10" width="9.08984375" bestFit="1" customWidth="1"/>
    <col min="11" max="11" width="13.90625" bestFit="1" customWidth="1"/>
  </cols>
  <sheetData>
    <row r="1" spans="1:11">
      <c r="A1" t="s">
        <v>16</v>
      </c>
      <c r="G1" t="s">
        <v>5</v>
      </c>
    </row>
    <row r="2" spans="1:11">
      <c r="A2" s="4"/>
      <c r="B2" s="8" t="s">
        <v>10</v>
      </c>
      <c r="C2" s="8" t="s">
        <v>11</v>
      </c>
      <c r="D2" s="8" t="s">
        <v>12</v>
      </c>
      <c r="E2" s="9" t="s">
        <v>13</v>
      </c>
      <c r="G2" s="4"/>
      <c r="H2" s="8" t="s">
        <v>10</v>
      </c>
      <c r="I2" s="8" t="s">
        <v>11</v>
      </c>
      <c r="J2" s="8" t="s">
        <v>12</v>
      </c>
      <c r="K2" s="9" t="s">
        <v>13</v>
      </c>
    </row>
    <row r="3" spans="1:11">
      <c r="A3" s="10" t="s">
        <v>14</v>
      </c>
      <c r="B3" s="7">
        <v>60</v>
      </c>
      <c r="C3" s="7">
        <v>50</v>
      </c>
      <c r="D3" s="7">
        <v>120</v>
      </c>
      <c r="E3" s="6">
        <f>SUM(B3:D3)</f>
        <v>230</v>
      </c>
      <c r="G3" s="10" t="s">
        <v>14</v>
      </c>
      <c r="H3" s="7"/>
      <c r="I3" s="7"/>
      <c r="J3" s="7"/>
      <c r="K3" s="6">
        <f>SUM(H3:J3)</f>
        <v>0</v>
      </c>
    </row>
    <row r="4" spans="1:11">
      <c r="A4" s="10" t="s">
        <v>15</v>
      </c>
      <c r="B4" s="7">
        <v>40</v>
      </c>
      <c r="C4" s="7">
        <v>150</v>
      </c>
      <c r="D4" s="7">
        <v>180</v>
      </c>
      <c r="E4" s="6">
        <f>SUM(B4:D4)</f>
        <v>370</v>
      </c>
      <c r="G4" s="10" t="s">
        <v>15</v>
      </c>
      <c r="H4" s="7"/>
      <c r="I4" s="7"/>
      <c r="J4" s="7"/>
      <c r="K4" s="6">
        <f>SUM(H4:J4)</f>
        <v>0</v>
      </c>
    </row>
    <row r="5" spans="1:11">
      <c r="A5" s="9" t="s">
        <v>13</v>
      </c>
      <c r="B5" s="5">
        <f>SUM(B3:B4)</f>
        <v>100</v>
      </c>
      <c r="C5" s="5">
        <f>SUM(C3:C4)</f>
        <v>200</v>
      </c>
      <c r="D5" s="5">
        <f>SUM(D3:D4)</f>
        <v>300</v>
      </c>
      <c r="E5" s="4">
        <f>SUM(B5:D5)</f>
        <v>600</v>
      </c>
      <c r="G5" s="9" t="s">
        <v>13</v>
      </c>
      <c r="H5" s="5">
        <f>SUM(H3:H4)</f>
        <v>0</v>
      </c>
      <c r="I5" s="5">
        <f>SUM(I3:I4)</f>
        <v>0</v>
      </c>
      <c r="J5" s="5">
        <f>SUM(J3:J4)</f>
        <v>0</v>
      </c>
      <c r="K5" s="4">
        <f>SUM(H5:J5)</f>
        <v>0</v>
      </c>
    </row>
    <row r="7" spans="1:11">
      <c r="A7" t="s">
        <v>17</v>
      </c>
      <c r="G7" t="s">
        <v>18</v>
      </c>
    </row>
    <row r="8" spans="1:11">
      <c r="A8" s="4"/>
      <c r="B8" s="8" t="s">
        <v>10</v>
      </c>
      <c r="C8" s="8" t="s">
        <v>11</v>
      </c>
      <c r="D8" s="8" t="s">
        <v>12</v>
      </c>
      <c r="E8" s="9" t="s">
        <v>13</v>
      </c>
      <c r="G8" s="4"/>
      <c r="H8" s="8" t="s">
        <v>10</v>
      </c>
      <c r="I8" s="8" t="s">
        <v>11</v>
      </c>
      <c r="J8" s="8" t="s">
        <v>12</v>
      </c>
      <c r="K8" s="9" t="s">
        <v>13</v>
      </c>
    </row>
    <row r="9" spans="1:11">
      <c r="A9" s="10" t="s">
        <v>14</v>
      </c>
      <c r="B9" s="7"/>
      <c r="C9" s="7"/>
      <c r="D9" s="7"/>
      <c r="E9" s="6">
        <v>230</v>
      </c>
      <c r="G9" s="10" t="s">
        <v>14</v>
      </c>
      <c r="H9" s="7"/>
      <c r="I9" s="7"/>
      <c r="J9" s="7"/>
      <c r="K9" s="6">
        <f>SUM(H9:J9)</f>
        <v>0</v>
      </c>
    </row>
    <row r="10" spans="1:11">
      <c r="A10" s="10" t="s">
        <v>15</v>
      </c>
      <c r="B10" s="7"/>
      <c r="C10" s="7"/>
      <c r="D10" s="7"/>
      <c r="E10" s="6">
        <v>370</v>
      </c>
      <c r="G10" s="10" t="s">
        <v>15</v>
      </c>
      <c r="H10" s="7"/>
      <c r="I10" s="7"/>
      <c r="J10" s="7"/>
      <c r="K10" s="6">
        <f>SUM(H10:J10)</f>
        <v>0</v>
      </c>
    </row>
    <row r="11" spans="1:11">
      <c r="A11" s="9" t="s">
        <v>13</v>
      </c>
      <c r="B11" s="5">
        <v>100</v>
      </c>
      <c r="C11" s="5">
        <v>200</v>
      </c>
      <c r="D11" s="5">
        <v>300</v>
      </c>
      <c r="E11" s="4">
        <f>SUM(B11:D11)</f>
        <v>600</v>
      </c>
      <c r="G11" s="9" t="s">
        <v>13</v>
      </c>
      <c r="H11" s="5">
        <f>SUM(H9:H10)</f>
        <v>0</v>
      </c>
      <c r="I11" s="5">
        <f>SUM(I9:I10)</f>
        <v>0</v>
      </c>
      <c r="J11" s="5">
        <f>SUM(J9:J10)</f>
        <v>0</v>
      </c>
      <c r="K11" s="4">
        <f>SUM(H11:J11)</f>
        <v>0</v>
      </c>
    </row>
    <row r="13" spans="1:11">
      <c r="F13" t="s">
        <v>27</v>
      </c>
      <c r="G13" s="22">
        <f>(COUNT(E3:E4)-1)*(COUNT(B5:D5)-1)</f>
        <v>2</v>
      </c>
    </row>
    <row r="14" spans="1:11" ht="15.5">
      <c r="F14" s="15" t="s">
        <v>61</v>
      </c>
      <c r="G14" s="6"/>
      <c r="H14" t="s">
        <v>52</v>
      </c>
    </row>
    <row r="15" spans="1:11" ht="16">
      <c r="F15" t="s">
        <v>63</v>
      </c>
      <c r="G15" s="6"/>
      <c r="H15" t="s">
        <v>53</v>
      </c>
    </row>
    <row r="16" spans="1:11" ht="15.5">
      <c r="F16" s="15" t="s">
        <v>61</v>
      </c>
      <c r="G16" s="23"/>
      <c r="H16" t="s">
        <v>54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selection activeCell="B9" sqref="B9"/>
    </sheetView>
  </sheetViews>
  <sheetFormatPr defaultRowHeight="13"/>
  <cols>
    <col min="1" max="1" width="9.7265625" customWidth="1"/>
    <col min="3" max="3" width="12.7265625" bestFit="1" customWidth="1"/>
  </cols>
  <sheetData>
    <row r="1" spans="1:13">
      <c r="A1" t="s">
        <v>16</v>
      </c>
      <c r="H1" t="s">
        <v>5</v>
      </c>
    </row>
    <row r="2" spans="1:13">
      <c r="A2" s="4"/>
      <c r="B2" s="8" t="s">
        <v>20</v>
      </c>
      <c r="C2" s="8" t="s">
        <v>21</v>
      </c>
      <c r="D2" s="8" t="s">
        <v>22</v>
      </c>
      <c r="E2" s="8" t="s">
        <v>23</v>
      </c>
      <c r="F2" s="9" t="s">
        <v>24</v>
      </c>
      <c r="H2" s="4"/>
      <c r="I2" s="8" t="s">
        <v>20</v>
      </c>
      <c r="J2" s="8" t="s">
        <v>21</v>
      </c>
      <c r="K2" s="8" t="s">
        <v>22</v>
      </c>
      <c r="L2" s="8" t="s">
        <v>23</v>
      </c>
      <c r="M2" s="9" t="s">
        <v>24</v>
      </c>
    </row>
    <row r="3" spans="1:13">
      <c r="A3" s="10" t="s">
        <v>25</v>
      </c>
      <c r="B3" s="7">
        <v>212</v>
      </c>
      <c r="C3" s="7">
        <v>203</v>
      </c>
      <c r="D3" s="7">
        <v>118</v>
      </c>
      <c r="E3" s="11">
        <v>178</v>
      </c>
      <c r="F3" s="6">
        <f>SUM(B3:E3)</f>
        <v>711</v>
      </c>
      <c r="H3" s="10" t="s">
        <v>25</v>
      </c>
      <c r="I3" s="7"/>
      <c r="J3" s="7"/>
      <c r="K3" s="7"/>
      <c r="L3" s="7"/>
      <c r="M3" s="6">
        <f>SUM(I3:L3)</f>
        <v>0</v>
      </c>
    </row>
    <row r="4" spans="1:13">
      <c r="A4" s="10" t="s">
        <v>26</v>
      </c>
      <c r="B4" s="7">
        <v>673</v>
      </c>
      <c r="C4" s="7">
        <v>122</v>
      </c>
      <c r="D4" s="7">
        <v>167</v>
      </c>
      <c r="E4" s="11">
        <v>528</v>
      </c>
      <c r="F4" s="6">
        <f>SUM(B4:E4)</f>
        <v>1490</v>
      </c>
      <c r="H4" s="10" t="s">
        <v>26</v>
      </c>
      <c r="I4" s="7"/>
      <c r="J4" s="7"/>
      <c r="K4" s="7"/>
      <c r="L4" s="7"/>
      <c r="M4" s="6">
        <f>SUM(I4:L4)</f>
        <v>0</v>
      </c>
    </row>
    <row r="5" spans="1:13">
      <c r="A5" s="9" t="s">
        <v>24</v>
      </c>
      <c r="B5" s="5">
        <f>SUM(B3:B4)</f>
        <v>885</v>
      </c>
      <c r="C5" s="5">
        <f>SUM(C3:C4)</f>
        <v>325</v>
      </c>
      <c r="D5" s="5">
        <f>SUM(D3:D4)</f>
        <v>285</v>
      </c>
      <c r="E5" s="5">
        <f>SUM(E3:E4)</f>
        <v>706</v>
      </c>
      <c r="F5" s="4">
        <f>SUM(B5:E5)</f>
        <v>2201</v>
      </c>
      <c r="H5" s="9" t="s">
        <v>24</v>
      </c>
      <c r="I5" s="5">
        <f>SUM(I3:I4)</f>
        <v>0</v>
      </c>
      <c r="J5" s="5">
        <f>SUM(J3:J4)</f>
        <v>0</v>
      </c>
      <c r="K5" s="5">
        <f>SUM(K3:K4)</f>
        <v>0</v>
      </c>
      <c r="L5" s="5">
        <f>SUM(L3:L4)</f>
        <v>0</v>
      </c>
      <c r="M5" s="4">
        <f>SUM(I5:L5)</f>
        <v>0</v>
      </c>
    </row>
    <row r="7" spans="1:13">
      <c r="A7" t="s">
        <v>17</v>
      </c>
      <c r="H7" t="s">
        <v>18</v>
      </c>
    </row>
    <row r="8" spans="1:13">
      <c r="A8" s="4"/>
      <c r="B8" s="8" t="s">
        <v>20</v>
      </c>
      <c r="C8" s="8" t="s">
        <v>21</v>
      </c>
      <c r="D8" s="8" t="s">
        <v>22</v>
      </c>
      <c r="E8" s="8" t="s">
        <v>23</v>
      </c>
      <c r="F8" s="9" t="s">
        <v>24</v>
      </c>
      <c r="H8" s="4"/>
      <c r="I8" s="8" t="s">
        <v>20</v>
      </c>
      <c r="J8" s="8" t="s">
        <v>21</v>
      </c>
      <c r="K8" s="8" t="s">
        <v>22</v>
      </c>
      <c r="L8" s="8" t="s">
        <v>23</v>
      </c>
      <c r="M8" s="9" t="s">
        <v>24</v>
      </c>
    </row>
    <row r="9" spans="1:13">
      <c r="A9" s="10" t="s">
        <v>25</v>
      </c>
      <c r="B9" s="7"/>
      <c r="C9" s="7"/>
      <c r="D9" s="7"/>
      <c r="E9" s="7"/>
      <c r="F9" s="6">
        <f>F3</f>
        <v>711</v>
      </c>
      <c r="H9" s="10" t="s">
        <v>25</v>
      </c>
      <c r="I9" s="7"/>
      <c r="J9" s="7"/>
      <c r="K9" s="7"/>
      <c r="L9" s="7"/>
      <c r="M9" s="6">
        <f>SUM(I9:L9)</f>
        <v>0</v>
      </c>
    </row>
    <row r="10" spans="1:13">
      <c r="A10" s="10" t="s">
        <v>26</v>
      </c>
      <c r="B10" s="7"/>
      <c r="C10" s="7"/>
      <c r="D10" s="7"/>
      <c r="E10" s="7"/>
      <c r="F10" s="6">
        <f>F4</f>
        <v>1490</v>
      </c>
      <c r="H10" s="10" t="s">
        <v>26</v>
      </c>
      <c r="I10" s="7"/>
      <c r="J10" s="7"/>
      <c r="K10" s="7"/>
      <c r="L10" s="7"/>
      <c r="M10" s="6">
        <f>SUM(I10:L10)</f>
        <v>0</v>
      </c>
    </row>
    <row r="11" spans="1:13">
      <c r="A11" s="9" t="s">
        <v>24</v>
      </c>
      <c r="B11" s="5">
        <f>B5</f>
        <v>885</v>
      </c>
      <c r="C11" s="5">
        <f>C5</f>
        <v>325</v>
      </c>
      <c r="D11" s="5">
        <f>D5</f>
        <v>285</v>
      </c>
      <c r="E11" s="5">
        <f>E5</f>
        <v>706</v>
      </c>
      <c r="F11" s="4">
        <f>SUM(B11:E11)</f>
        <v>2201</v>
      </c>
      <c r="H11" s="9" t="s">
        <v>24</v>
      </c>
      <c r="I11" s="5">
        <f>SUM(I9:I10)</f>
        <v>0</v>
      </c>
      <c r="J11" s="5">
        <f>SUM(J9:J10)</f>
        <v>0</v>
      </c>
      <c r="K11" s="5">
        <f>SUM(K9:K10)</f>
        <v>0</v>
      </c>
      <c r="L11" s="5">
        <f>SUM(L9:L10)</f>
        <v>0</v>
      </c>
      <c r="M11" s="4">
        <f>SUM(I11:L11)</f>
        <v>0</v>
      </c>
    </row>
    <row r="13" spans="1:13">
      <c r="A13" s="12" t="s">
        <v>27</v>
      </c>
      <c r="B13" s="22"/>
    </row>
    <row r="14" spans="1:13" ht="15.5">
      <c r="A14" s="15" t="s">
        <v>61</v>
      </c>
      <c r="B14" s="6"/>
    </row>
    <row r="15" spans="1:13">
      <c r="A15" s="24" t="s">
        <v>54</v>
      </c>
      <c r="B15" s="23"/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C10" sqref="C10"/>
    </sheetView>
  </sheetViews>
  <sheetFormatPr defaultRowHeight="13"/>
  <cols>
    <col min="1" max="1" width="10.90625" customWidth="1"/>
  </cols>
  <sheetData>
    <row r="1" spans="1:11">
      <c r="A1" t="s">
        <v>16</v>
      </c>
      <c r="C1" s="27" t="s">
        <v>35</v>
      </c>
      <c r="D1" s="27"/>
      <c r="G1" t="s">
        <v>5</v>
      </c>
      <c r="I1" s="27" t="s">
        <v>35</v>
      </c>
      <c r="J1" s="27"/>
    </row>
    <row r="2" spans="1:11">
      <c r="C2" s="16" t="s">
        <v>32</v>
      </c>
      <c r="D2" s="16" t="s">
        <v>33</v>
      </c>
      <c r="E2" s="16" t="s">
        <v>13</v>
      </c>
      <c r="I2" s="16" t="s">
        <v>32</v>
      </c>
      <c r="J2" s="16" t="s">
        <v>33</v>
      </c>
      <c r="K2" s="16" t="s">
        <v>13</v>
      </c>
    </row>
    <row r="3" spans="1:11">
      <c r="A3" s="27" t="s">
        <v>34</v>
      </c>
      <c r="B3" s="16" t="s">
        <v>30</v>
      </c>
      <c r="C3" s="19">
        <v>6</v>
      </c>
      <c r="D3" s="17">
        <v>5</v>
      </c>
      <c r="E3">
        <f>SUM(C3:D3)</f>
        <v>11</v>
      </c>
      <c r="G3" s="27" t="s">
        <v>34</v>
      </c>
      <c r="H3" s="16" t="s">
        <v>30</v>
      </c>
      <c r="I3" s="19"/>
      <c r="J3" s="17"/>
      <c r="K3">
        <f>SUM(I3:J3)</f>
        <v>0</v>
      </c>
    </row>
    <row r="4" spans="1:11">
      <c r="A4" s="27"/>
      <c r="B4" s="16" t="s">
        <v>31</v>
      </c>
      <c r="C4" s="20">
        <v>6</v>
      </c>
      <c r="D4" s="18">
        <v>31</v>
      </c>
      <c r="E4">
        <f>SUM(C4:D4)</f>
        <v>37</v>
      </c>
      <c r="G4" s="27"/>
      <c r="H4" s="16" t="s">
        <v>31</v>
      </c>
      <c r="I4" s="20"/>
      <c r="J4" s="18"/>
      <c r="K4">
        <f>SUM(I4:J4)</f>
        <v>0</v>
      </c>
    </row>
    <row r="5" spans="1:11">
      <c r="B5" s="16" t="s">
        <v>13</v>
      </c>
      <c r="C5">
        <f>SUM(C3:C4)</f>
        <v>12</v>
      </c>
      <c r="D5">
        <f>SUM(D3:D4)</f>
        <v>36</v>
      </c>
      <c r="E5">
        <f>SUM(C5:D5)</f>
        <v>48</v>
      </c>
      <c r="H5" s="16" t="s">
        <v>13</v>
      </c>
      <c r="I5">
        <f>SUM(I3:I4)</f>
        <v>0</v>
      </c>
      <c r="J5">
        <f>SUM(J3:J4)</f>
        <v>0</v>
      </c>
      <c r="K5">
        <f>SUM(I5:J5)</f>
        <v>0</v>
      </c>
    </row>
    <row r="8" spans="1:11">
      <c r="A8" t="s">
        <v>17</v>
      </c>
      <c r="C8" s="27" t="s">
        <v>35</v>
      </c>
      <c r="D8" s="27"/>
      <c r="G8" t="s">
        <v>18</v>
      </c>
      <c r="I8" s="27" t="s">
        <v>35</v>
      </c>
      <c r="J8" s="27"/>
    </row>
    <row r="9" spans="1:11">
      <c r="C9" s="16" t="s">
        <v>32</v>
      </c>
      <c r="D9" s="16" t="s">
        <v>33</v>
      </c>
      <c r="E9" s="16" t="s">
        <v>13</v>
      </c>
      <c r="I9" s="16" t="s">
        <v>32</v>
      </c>
      <c r="J9" s="16" t="s">
        <v>33</v>
      </c>
      <c r="K9" s="16" t="s">
        <v>13</v>
      </c>
    </row>
    <row r="10" spans="1:11">
      <c r="A10" s="27" t="s">
        <v>34</v>
      </c>
      <c r="B10" s="16" t="s">
        <v>30</v>
      </c>
      <c r="C10" s="19"/>
      <c r="D10" s="17"/>
      <c r="E10">
        <f>E3</f>
        <v>11</v>
      </c>
      <c r="G10" s="27" t="s">
        <v>34</v>
      </c>
      <c r="H10" s="16" t="s">
        <v>30</v>
      </c>
      <c r="I10" s="19"/>
      <c r="J10" s="17"/>
      <c r="K10">
        <f>SUM(I10:J10)</f>
        <v>0</v>
      </c>
    </row>
    <row r="11" spans="1:11">
      <c r="A11" s="27"/>
      <c r="B11" s="16" t="s">
        <v>31</v>
      </c>
      <c r="C11" s="20"/>
      <c r="D11" s="18"/>
      <c r="E11">
        <f>E4</f>
        <v>37</v>
      </c>
      <c r="G11" s="27"/>
      <c r="H11" s="16" t="s">
        <v>31</v>
      </c>
      <c r="I11" s="20"/>
      <c r="J11" s="18"/>
      <c r="K11">
        <f>SUM(I11:J11)</f>
        <v>0</v>
      </c>
    </row>
    <row r="12" spans="1:11">
      <c r="B12" s="16" t="s">
        <v>13</v>
      </c>
      <c r="C12">
        <f>C5</f>
        <v>12</v>
      </c>
      <c r="D12">
        <f>D5</f>
        <v>36</v>
      </c>
      <c r="E12">
        <f>E5</f>
        <v>48</v>
      </c>
      <c r="H12" s="16" t="s">
        <v>13</v>
      </c>
      <c r="I12">
        <f>SUM(I10:I11)</f>
        <v>0</v>
      </c>
      <c r="J12">
        <f>SUM(J10:J11)</f>
        <v>0</v>
      </c>
      <c r="K12">
        <f>SUM(I12:J12)</f>
        <v>0</v>
      </c>
    </row>
    <row r="13" spans="1:11">
      <c r="K13">
        <f>E5*(C3*D4-D3*C4)^2/(E3*E4*C5*D5)</f>
        <v>6.6437346437346436</v>
      </c>
    </row>
    <row r="14" spans="1:11">
      <c r="A14" t="s">
        <v>55</v>
      </c>
      <c r="B14" s="4"/>
    </row>
    <row r="15" spans="1:11">
      <c r="A15" t="s">
        <v>45</v>
      </c>
      <c r="B15" s="4"/>
      <c r="C15" s="3" t="s">
        <v>44</v>
      </c>
    </row>
  </sheetData>
  <mergeCells count="8">
    <mergeCell ref="A3:A4"/>
    <mergeCell ref="C8:D8"/>
    <mergeCell ref="A10:A11"/>
    <mergeCell ref="I1:J1"/>
    <mergeCell ref="G3:G4"/>
    <mergeCell ref="I8:J8"/>
    <mergeCell ref="G10:G11"/>
    <mergeCell ref="C1:D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18" sqref="E18"/>
    </sheetView>
  </sheetViews>
  <sheetFormatPr defaultRowHeight="13"/>
  <sheetData>
    <row r="1" spans="1:5">
      <c r="C1" s="27" t="s">
        <v>36</v>
      </c>
      <c r="D1" s="27"/>
    </row>
    <row r="2" spans="1:5">
      <c r="A2" s="4"/>
      <c r="B2" s="4"/>
      <c r="C2" s="9" t="s">
        <v>38</v>
      </c>
      <c r="D2" s="9" t="s">
        <v>39</v>
      </c>
      <c r="E2" s="16" t="s">
        <v>13</v>
      </c>
    </row>
    <row r="3" spans="1:5">
      <c r="A3" s="28" t="s">
        <v>37</v>
      </c>
      <c r="B3" s="4" t="s">
        <v>38</v>
      </c>
      <c r="C3" s="4">
        <v>25</v>
      </c>
      <c r="D3" s="4">
        <v>2</v>
      </c>
      <c r="E3">
        <f>SUM(C3:D3)</f>
        <v>27</v>
      </c>
    </row>
    <row r="4" spans="1:5">
      <c r="A4" s="28"/>
      <c r="B4" s="4" t="s">
        <v>39</v>
      </c>
      <c r="C4" s="4">
        <v>13</v>
      </c>
      <c r="D4" s="4">
        <v>10</v>
      </c>
      <c r="E4">
        <f>SUM(C4:D4)</f>
        <v>23</v>
      </c>
    </row>
    <row r="5" spans="1:5">
      <c r="B5" s="16" t="s">
        <v>13</v>
      </c>
      <c r="C5">
        <f>SUM(C3:C4)</f>
        <v>38</v>
      </c>
      <c r="D5">
        <f>SUM(D3:D4)</f>
        <v>12</v>
      </c>
      <c r="E5">
        <f>SUM(C5:D5)</f>
        <v>50</v>
      </c>
    </row>
    <row r="7" spans="1:5" ht="15.5">
      <c r="A7" s="21" t="s">
        <v>64</v>
      </c>
      <c r="B7">
        <f>(C4-D3)^2/(C4+D3)</f>
        <v>8.0666666666666664</v>
      </c>
      <c r="D7" s="21" t="s">
        <v>56</v>
      </c>
      <c r="E7">
        <f>_xlfn.CHISQ.DIST.RT(B7,1)</f>
        <v>4.5086983649042364E-3</v>
      </c>
    </row>
    <row r="11" spans="1:5">
      <c r="C11" s="29" t="s">
        <v>40</v>
      </c>
      <c r="D11" s="29"/>
    </row>
    <row r="12" spans="1:5">
      <c r="B12" s="4"/>
      <c r="C12" s="4" t="s">
        <v>42</v>
      </c>
      <c r="D12" s="4" t="s">
        <v>43</v>
      </c>
      <c r="E12" t="s">
        <v>13</v>
      </c>
    </row>
    <row r="13" spans="1:5">
      <c r="A13" s="30" t="s">
        <v>41</v>
      </c>
      <c r="B13" s="4" t="s">
        <v>42</v>
      </c>
      <c r="C13" s="4">
        <v>5</v>
      </c>
      <c r="D13" s="4">
        <v>24</v>
      </c>
      <c r="E13">
        <f>SUM(C13:D13)</f>
        <v>29</v>
      </c>
    </row>
    <row r="14" spans="1:5">
      <c r="A14" s="30"/>
      <c r="B14" s="4" t="s">
        <v>43</v>
      </c>
      <c r="C14" s="4">
        <v>11</v>
      </c>
      <c r="D14" s="4">
        <v>69</v>
      </c>
      <c r="E14">
        <f>SUM(C14:D14)</f>
        <v>80</v>
      </c>
    </row>
    <row r="15" spans="1:5">
      <c r="B15" t="s">
        <v>13</v>
      </c>
      <c r="C15">
        <f>SUM(C13:C14)</f>
        <v>16</v>
      </c>
      <c r="D15">
        <f>SUM(D13:D14)</f>
        <v>93</v>
      </c>
      <c r="E15">
        <f>SUM(C15:D15)</f>
        <v>109</v>
      </c>
    </row>
    <row r="17" spans="1:4" ht="15.5">
      <c r="A17" s="21" t="s">
        <v>64</v>
      </c>
      <c r="D17" s="21" t="s">
        <v>56</v>
      </c>
    </row>
  </sheetData>
  <mergeCells count="4">
    <mergeCell ref="C1:D1"/>
    <mergeCell ref="A3:A4"/>
    <mergeCell ref="C11:D11"/>
    <mergeCell ref="A13:A1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activeCell="F2" sqref="F2"/>
    </sheetView>
  </sheetViews>
  <sheetFormatPr defaultColWidth="9" defaultRowHeight="13"/>
  <cols>
    <col min="1" max="5" width="9" style="26"/>
    <col min="6" max="6" width="12.7265625" style="26" bestFit="1" customWidth="1"/>
    <col min="7" max="12" width="9" style="26"/>
    <col min="13" max="13" width="12.7265625" style="26" bestFit="1" customWidth="1"/>
    <col min="14" max="16384" width="9" style="26"/>
  </cols>
  <sheetData>
    <row r="1" spans="1:11">
      <c r="A1" s="25" t="s">
        <v>57</v>
      </c>
      <c r="B1" s="25" t="s">
        <v>58</v>
      </c>
      <c r="C1" s="25" t="s">
        <v>59</v>
      </c>
      <c r="D1" s="25" t="s">
        <v>60</v>
      </c>
    </row>
    <row r="2" spans="1:11">
      <c r="A2" s="25">
        <v>2011</v>
      </c>
      <c r="B2" s="26">
        <v>939</v>
      </c>
      <c r="C2" s="26">
        <v>68181</v>
      </c>
      <c r="D2" s="26">
        <f>SUM(B2:C2)</f>
        <v>69120</v>
      </c>
      <c r="F2" s="26">
        <f>_xlfn.CHISQ.TEST(B2:C4,B8:C10)</f>
        <v>2.745466185327742E-12</v>
      </c>
    </row>
    <row r="3" spans="1:11">
      <c r="A3" s="25">
        <v>2012</v>
      </c>
      <c r="B3" s="26">
        <v>881</v>
      </c>
      <c r="C3" s="26">
        <v>68239</v>
      </c>
      <c r="D3" s="26">
        <f>SUM(B3:C3)</f>
        <v>69120</v>
      </c>
    </row>
    <row r="4" spans="1:11">
      <c r="A4" s="25">
        <v>2013</v>
      </c>
      <c r="B4" s="26">
        <v>512</v>
      </c>
      <c r="C4" s="26">
        <v>26768</v>
      </c>
      <c r="D4" s="26">
        <f>SUM(B4:C4)</f>
        <v>27280</v>
      </c>
    </row>
    <row r="5" spans="1:11">
      <c r="A5" s="25" t="s">
        <v>60</v>
      </c>
      <c r="B5" s="26">
        <f>SUM(B2:B4)</f>
        <v>2332</v>
      </c>
      <c r="C5" s="26">
        <f>SUM(C2:C4)</f>
        <v>163188</v>
      </c>
      <c r="D5" s="26">
        <f>SUM(D2:D4)</f>
        <v>165520</v>
      </c>
    </row>
    <row r="7" spans="1:11">
      <c r="A7" s="25" t="s">
        <v>57</v>
      </c>
      <c r="B7" s="25" t="s">
        <v>58</v>
      </c>
      <c r="C7" s="25" t="s">
        <v>59</v>
      </c>
      <c r="D7" s="25" t="s">
        <v>60</v>
      </c>
    </row>
    <row r="8" spans="1:11">
      <c r="A8" s="25">
        <v>2011</v>
      </c>
      <c r="B8" s="26">
        <f>$D2*B$5/$D$5</f>
        <v>973.82696955050744</v>
      </c>
      <c r="C8" s="26">
        <f>$D2*C$5/$D$5</f>
        <v>68146.173030449499</v>
      </c>
      <c r="D8" s="26">
        <f>SUM(B8:C8)</f>
        <v>69120</v>
      </c>
    </row>
    <row r="9" spans="1:11">
      <c r="A9" s="25">
        <v>2012</v>
      </c>
      <c r="B9" s="26">
        <f t="shared" ref="B9:C10" si="0">$D3*B$5/$D$5</f>
        <v>973.82696955050744</v>
      </c>
      <c r="C9" s="26">
        <f t="shared" si="0"/>
        <v>68146.173030449499</v>
      </c>
      <c r="D9" s="26">
        <f>SUM(B9:C9)</f>
        <v>69120</v>
      </c>
    </row>
    <row r="10" spans="1:11">
      <c r="A10" s="25">
        <v>2013</v>
      </c>
      <c r="B10" s="26">
        <f t="shared" si="0"/>
        <v>384.346060898985</v>
      </c>
      <c r="C10" s="26">
        <f t="shared" si="0"/>
        <v>26895.653939101016</v>
      </c>
      <c r="D10" s="26">
        <f>SUM(B10:C10)</f>
        <v>27280</v>
      </c>
    </row>
    <row r="11" spans="1:11">
      <c r="A11" s="25" t="s">
        <v>60</v>
      </c>
      <c r="B11" s="26">
        <f>SUM(B8:B10)</f>
        <v>2332</v>
      </c>
      <c r="C11" s="26">
        <f>SUM(C8:C10)</f>
        <v>163188</v>
      </c>
      <c r="D11" s="26">
        <f>SUM(B11:C11)</f>
        <v>165520</v>
      </c>
    </row>
    <row r="16" spans="1:11">
      <c r="A16" s="25" t="s">
        <v>57</v>
      </c>
      <c r="B16" s="25" t="s">
        <v>58</v>
      </c>
      <c r="C16" s="25" t="s">
        <v>59</v>
      </c>
      <c r="D16" s="25" t="s">
        <v>60</v>
      </c>
      <c r="H16" s="25" t="s">
        <v>57</v>
      </c>
      <c r="I16" s="25" t="s">
        <v>58</v>
      </c>
      <c r="J16" s="25" t="s">
        <v>59</v>
      </c>
      <c r="K16" s="25" t="s">
        <v>60</v>
      </c>
    </row>
    <row r="17" spans="1:13">
      <c r="A17" s="25">
        <v>2011</v>
      </c>
      <c r="B17" s="26">
        <v>939</v>
      </c>
      <c r="C17" s="26">
        <v>68181</v>
      </c>
      <c r="D17" s="26">
        <f>SUM(B17:C17)</f>
        <v>69120</v>
      </c>
      <c r="F17" s="26">
        <f>_xlfn.CHISQ.TEST(B17:C18,B22:C23)</f>
        <v>0.17113064808530945</v>
      </c>
      <c r="H17" s="25">
        <v>2012</v>
      </c>
      <c r="I17" s="26">
        <v>881</v>
      </c>
      <c r="J17" s="26">
        <v>68239</v>
      </c>
      <c r="K17" s="26">
        <f>SUM(I17:J17)</f>
        <v>69120</v>
      </c>
      <c r="M17" s="26">
        <f>_xlfn.CHISQ.TEST(I17:J18,I22:J23)</f>
        <v>1.6900179782309091E-12</v>
      </c>
    </row>
    <row r="18" spans="1:13">
      <c r="A18" s="25">
        <v>2012</v>
      </c>
      <c r="B18" s="26">
        <v>881</v>
      </c>
      <c r="C18" s="26">
        <v>68239</v>
      </c>
      <c r="D18" s="26">
        <f>SUM(B18:C18)</f>
        <v>69120</v>
      </c>
      <c r="H18" s="25">
        <v>2013</v>
      </c>
      <c r="I18" s="26">
        <v>512</v>
      </c>
      <c r="J18" s="26">
        <v>26768</v>
      </c>
      <c r="K18" s="26">
        <f>SUM(I18:J18)</f>
        <v>27280</v>
      </c>
    </row>
    <row r="19" spans="1:13">
      <c r="A19" s="25" t="s">
        <v>60</v>
      </c>
      <c r="B19" s="26">
        <f>SUM(B17:B18)</f>
        <v>1820</v>
      </c>
      <c r="C19" s="26">
        <f>SUM(C17:C18)</f>
        <v>136420</v>
      </c>
      <c r="D19" s="26">
        <f>SUM(B19:C19)</f>
        <v>138240</v>
      </c>
      <c r="H19" s="25" t="s">
        <v>60</v>
      </c>
      <c r="I19" s="26">
        <f>SUM(I17:I18)</f>
        <v>1393</v>
      </c>
      <c r="J19" s="26">
        <f>SUM(J17:J18)</f>
        <v>95007</v>
      </c>
      <c r="K19" s="26">
        <f>SUM(I19:J19)</f>
        <v>96400</v>
      </c>
    </row>
    <row r="21" spans="1:13">
      <c r="A21" s="25" t="s">
        <v>57</v>
      </c>
      <c r="B21" s="25" t="s">
        <v>58</v>
      </c>
      <c r="C21" s="25" t="s">
        <v>59</v>
      </c>
      <c r="D21" s="25" t="s">
        <v>60</v>
      </c>
      <c r="H21" s="25" t="s">
        <v>57</v>
      </c>
      <c r="I21" s="25" t="s">
        <v>58</v>
      </c>
      <c r="J21" s="25" t="s">
        <v>59</v>
      </c>
      <c r="K21" s="25" t="s">
        <v>60</v>
      </c>
    </row>
    <row r="22" spans="1:13">
      <c r="A22" s="25">
        <v>2011</v>
      </c>
      <c r="B22" s="26">
        <f>$D17*B$19/$D$19</f>
        <v>910</v>
      </c>
      <c r="C22" s="26">
        <f>$D17*C$19/$D$19</f>
        <v>68210</v>
      </c>
      <c r="D22" s="26">
        <f>SUM(B22:C22)</f>
        <v>69120</v>
      </c>
      <c r="H22" s="25">
        <v>2012</v>
      </c>
      <c r="I22" s="26">
        <f>$K17*I$19/$K$19</f>
        <v>998.79834024896263</v>
      </c>
      <c r="J22" s="26">
        <f>$K17*J$19/$K$19</f>
        <v>68121.201659751037</v>
      </c>
      <c r="K22" s="26">
        <f>SUM(I22:J22)</f>
        <v>69120</v>
      </c>
    </row>
    <row r="23" spans="1:13">
      <c r="A23" s="25">
        <v>2012</v>
      </c>
      <c r="B23" s="26">
        <f>$D18*B$19/$D$19</f>
        <v>910</v>
      </c>
      <c r="C23" s="26">
        <f>$D18*C$19/$D$19</f>
        <v>68210</v>
      </c>
      <c r="D23" s="26">
        <f>SUM(B23:C23)</f>
        <v>69120</v>
      </c>
      <c r="H23" s="25">
        <v>2013</v>
      </c>
      <c r="I23" s="26">
        <f>$K18*I$19/$K$19</f>
        <v>394.20165975103737</v>
      </c>
      <c r="J23" s="26">
        <f>$K18*J$19/$K$19</f>
        <v>26885.798340248963</v>
      </c>
      <c r="K23" s="26">
        <f>SUM(I23:J23)</f>
        <v>27280</v>
      </c>
    </row>
    <row r="24" spans="1:13">
      <c r="A24" s="25" t="s">
        <v>60</v>
      </c>
      <c r="B24" s="26">
        <f>SUM(B22:B23)</f>
        <v>1820</v>
      </c>
      <c r="C24" s="26">
        <f>SUM(C22:C23)</f>
        <v>136420</v>
      </c>
      <c r="D24" s="26">
        <f>SUM(B24:C24)</f>
        <v>138240</v>
      </c>
      <c r="H24" s="25" t="s">
        <v>60</v>
      </c>
      <c r="I24" s="26">
        <f>SUM(I22:I23)</f>
        <v>1393</v>
      </c>
      <c r="J24" s="26">
        <f>SUM(J22:J23)</f>
        <v>95007</v>
      </c>
      <c r="K24" s="26">
        <f>SUM(I24:J24)</f>
        <v>96400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P.79 メンデルの法則</vt:lpstr>
      <vt:lpstr>P.81</vt:lpstr>
      <vt:lpstr>P.82 問1</vt:lpstr>
      <vt:lpstr>P.83 2×2表</vt:lpstr>
      <vt:lpstr>P.84 マクネマー</vt:lpstr>
      <vt:lpstr>プロ野球公式球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長崎女子短期大学</dc:creator>
  <cp:lastModifiedBy>森　弘行</cp:lastModifiedBy>
  <dcterms:created xsi:type="dcterms:W3CDTF">2004-07-08T04:27:36Z</dcterms:created>
  <dcterms:modified xsi:type="dcterms:W3CDTF">2022-07-06T01:08:51Z</dcterms:modified>
</cp:coreProperties>
</file>