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mori.j_dom\SkyDrive\sites\nwjc\sun\"/>
    </mc:Choice>
  </mc:AlternateContent>
  <bookViews>
    <workbookView xWindow="120" yWindow="60" windowWidth="14955" windowHeight="11640"/>
  </bookViews>
  <sheets>
    <sheet name="M-H検定(p.97)" sheetId="1" r:id="rId1"/>
    <sheet name="問1(p.98)" sheetId="2" r:id="rId2"/>
    <sheet name="髪の色" sheetId="3" r:id="rId3"/>
    <sheet name="Mantel-Cox法" sheetId="5" r:id="rId4"/>
    <sheet name="交絡要因の実例" sheetId="6" r:id="rId5"/>
  </sheets>
  <calcPr calcId="162913"/>
</workbook>
</file>

<file path=xl/calcChain.xml><?xml version="1.0" encoding="utf-8"?>
<calcChain xmlns="http://schemas.openxmlformats.org/spreadsheetml/2006/main">
  <c r="E26" i="6" l="1"/>
  <c r="E24" i="6"/>
  <c r="E16" i="6"/>
  <c r="E8" i="6"/>
  <c r="B16" i="5"/>
  <c r="F13" i="5" s="1"/>
  <c r="C14" i="5"/>
  <c r="C15" i="5"/>
  <c r="C16" i="5"/>
  <c r="F14" i="5" s="1"/>
  <c r="B10" i="5"/>
  <c r="C10" i="5"/>
  <c r="F8" i="5" s="1"/>
  <c r="F7" i="5"/>
  <c r="B3" i="5"/>
  <c r="C3" i="5" s="1"/>
  <c r="B2" i="5"/>
  <c r="C2" i="5"/>
  <c r="C26" i="5"/>
  <c r="C28" i="5" s="1"/>
  <c r="C27" i="5"/>
  <c r="B28" i="5"/>
  <c r="C20" i="5"/>
  <c r="C22" i="5" s="1"/>
  <c r="C21" i="5"/>
  <c r="B22" i="5"/>
  <c r="C17" i="3"/>
  <c r="E17" i="3" s="1"/>
  <c r="D17" i="3"/>
  <c r="E16" i="3"/>
  <c r="E15" i="3"/>
  <c r="C11" i="3"/>
  <c r="D11" i="3"/>
  <c r="E10" i="3"/>
  <c r="E9" i="3"/>
  <c r="C3" i="3"/>
  <c r="C4" i="3"/>
  <c r="E4" i="3" s="1"/>
  <c r="C5" i="3"/>
  <c r="D3" i="3"/>
  <c r="D4" i="3"/>
  <c r="B10" i="2"/>
  <c r="C9" i="2"/>
  <c r="C3" i="2" s="1"/>
  <c r="D3" i="2" s="1"/>
  <c r="B16" i="2"/>
  <c r="C14" i="2"/>
  <c r="B2" i="2"/>
  <c r="C15" i="2"/>
  <c r="C8" i="2"/>
  <c r="B3" i="2"/>
  <c r="B3" i="1"/>
  <c r="C3" i="1"/>
  <c r="C2" i="1"/>
  <c r="C4" i="1" s="1"/>
  <c r="B2" i="1"/>
  <c r="D2" i="1" s="1"/>
  <c r="B16" i="1"/>
  <c r="D16" i="1" s="1"/>
  <c r="C16" i="1"/>
  <c r="D15" i="1"/>
  <c r="D14" i="1"/>
  <c r="B10" i="1"/>
  <c r="C10" i="1"/>
  <c r="D10" i="1"/>
  <c r="D9" i="1"/>
  <c r="D8" i="1"/>
  <c r="D3" i="1" l="1"/>
  <c r="F20" i="5"/>
  <c r="C4" i="5"/>
  <c r="B4" i="1"/>
  <c r="D4" i="1" s="1"/>
  <c r="B4" i="5"/>
  <c r="F7" i="1"/>
  <c r="F18" i="1" s="1"/>
  <c r="E11" i="3"/>
  <c r="F26" i="5"/>
  <c r="F3" i="5" s="1"/>
  <c r="C16" i="2"/>
  <c r="D16" i="2" s="1"/>
  <c r="E3" i="3"/>
  <c r="C10" i="2"/>
  <c r="D10" i="2" s="1"/>
  <c r="C2" i="2"/>
  <c r="B4" i="2"/>
  <c r="F13" i="1"/>
  <c r="D5" i="3"/>
  <c r="E5" i="3" s="1"/>
  <c r="F8" i="1"/>
  <c r="F14" i="1"/>
  <c r="F19" i="5"/>
  <c r="F25" i="5"/>
  <c r="F19" i="1" l="1"/>
  <c r="F21" i="1" s="1"/>
  <c r="D2" i="2"/>
  <c r="C4" i="2"/>
  <c r="D4" i="2" s="1"/>
  <c r="F2" i="5"/>
  <c r="F4" i="5" s="1"/>
</calcChain>
</file>

<file path=xl/sharedStrings.xml><?xml version="1.0" encoding="utf-8"?>
<sst xmlns="http://schemas.openxmlformats.org/spreadsheetml/2006/main" count="138" uniqueCount="44">
  <si>
    <t>良好</t>
    <rPh sb="0" eb="2">
      <t>リョウコウ</t>
    </rPh>
    <phoneticPr fontId="1"/>
  </si>
  <si>
    <t>悪化</t>
    <rPh sb="0" eb="2">
      <t>アッカ</t>
    </rPh>
    <phoneticPr fontId="1"/>
  </si>
  <si>
    <t>計</t>
    <rPh sb="0" eb="1">
      <t>ケイ</t>
    </rPh>
    <phoneticPr fontId="1"/>
  </si>
  <si>
    <t>A</t>
    <phoneticPr fontId="1"/>
  </si>
  <si>
    <t>B</t>
    <phoneticPr fontId="1"/>
  </si>
  <si>
    <t>年齢＞60</t>
    <rPh sb="0" eb="2">
      <t>ネンレイ</t>
    </rPh>
    <phoneticPr fontId="1"/>
  </si>
  <si>
    <t>年齢≦60</t>
    <rPh sb="0" eb="2">
      <t>ネンレイ</t>
    </rPh>
    <phoneticPr fontId="1"/>
  </si>
  <si>
    <t>使用</t>
    <rPh sb="0" eb="2">
      <t>シヨウ</t>
    </rPh>
    <phoneticPr fontId="1"/>
  </si>
  <si>
    <t>死亡</t>
    <rPh sb="0" eb="2">
      <t>シボウ</t>
    </rPh>
    <phoneticPr fontId="1"/>
  </si>
  <si>
    <t>重症</t>
    <rPh sb="0" eb="2">
      <t>ジュウショウ</t>
    </rPh>
    <phoneticPr fontId="1"/>
  </si>
  <si>
    <t>軽症</t>
    <rPh sb="0" eb="2">
      <t>ケイショウ</t>
    </rPh>
    <phoneticPr fontId="1"/>
  </si>
  <si>
    <t>不使用</t>
    <rPh sb="0" eb="3">
      <t>フシヨウ</t>
    </rPh>
    <phoneticPr fontId="1"/>
  </si>
  <si>
    <t>改善</t>
    <rPh sb="0" eb="2">
      <t>カイゼン</t>
    </rPh>
    <phoneticPr fontId="1"/>
  </si>
  <si>
    <t>染めている</t>
    <rPh sb="0" eb="1">
      <t>ソ</t>
    </rPh>
    <phoneticPr fontId="1"/>
  </si>
  <si>
    <t>染めていない</t>
    <rPh sb="0" eb="1">
      <t>ソ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</si>
  <si>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</si>
  <si>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</si>
  <si>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相手</t>
    <rPh sb="0" eb="2">
      <t>アイテ</t>
    </rPh>
    <phoneticPr fontId="1"/>
  </si>
  <si>
    <t>自分</t>
    <rPh sb="0" eb="2">
      <t>ジブン</t>
    </rPh>
    <phoneticPr fontId="1"/>
  </si>
  <si>
    <t>合計</t>
    <rPh sb="0" eb="2">
      <t>ゴウケイ</t>
    </rPh>
    <phoneticPr fontId="1"/>
  </si>
  <si>
    <t>A</t>
    <phoneticPr fontId="1"/>
  </si>
  <si>
    <t>B</t>
    <phoneticPr fontId="1"/>
  </si>
  <si>
    <t>生存・打ち切り</t>
    <rPh sb="0" eb="2">
      <t>セイゾン</t>
    </rPh>
    <rPh sb="3" eb="4">
      <t>ウ</t>
    </rPh>
    <rPh sb="5" eb="6">
      <t>キ</t>
    </rPh>
    <phoneticPr fontId="1"/>
  </si>
  <si>
    <t>生存</t>
    <rPh sb="0" eb="2">
      <t>セイゾン</t>
    </rPh>
    <phoneticPr fontId="1"/>
  </si>
  <si>
    <t>X1</t>
    <phoneticPr fontId="1"/>
  </si>
  <si>
    <t>X2</t>
    <phoneticPr fontId="1"/>
  </si>
  <si>
    <t>月齢</t>
    <rPh sb="0" eb="2">
      <t>ゲツレイ</t>
    </rPh>
    <phoneticPr fontId="1"/>
  </si>
  <si>
    <t>3ヶ月</t>
    <rPh sb="2" eb="3">
      <t>ゲツ</t>
    </rPh>
    <phoneticPr fontId="1"/>
  </si>
  <si>
    <t>12ヶ月</t>
    <rPh sb="3" eb="4">
      <t>ゲツ</t>
    </rPh>
    <phoneticPr fontId="1"/>
  </si>
  <si>
    <t>24ヶ月</t>
    <rPh sb="3" eb="4">
      <t>ゲツ</t>
    </rPh>
    <phoneticPr fontId="1"/>
  </si>
  <si>
    <t>全体の相関</t>
    <rPh sb="0" eb="2">
      <t>ゼンタイ</t>
    </rPh>
    <rPh sb="3" eb="5">
      <t>ソウカン</t>
    </rPh>
    <phoneticPr fontId="1"/>
  </si>
  <si>
    <r>
      <rPr>
        <i/>
        <sz val="11"/>
        <rFont val="ＭＳ Ｐゴシック"/>
        <family val="3"/>
        <charset val="128"/>
      </rPr>
      <t>E</t>
    </r>
    <r>
      <rPr>
        <i/>
        <vertAlign val="subscript"/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</si>
  <si>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E</t>
    </r>
    <r>
      <rPr>
        <i/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</si>
  <si>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</si>
  <si>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V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</si>
  <si>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Z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</si>
  <si>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V</t>
    </r>
    <r>
      <rPr>
        <i/>
        <vertAlign val="subscript"/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</si>
  <si>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V</t>
    </r>
    <r>
      <rPr>
        <i/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</si>
  <si>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</si>
  <si>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E</t>
    </r>
    <r>
      <rPr>
        <i/>
        <vertAlign val="sub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</si>
  <si>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V</t>
    </r>
    <r>
      <rPr>
        <i/>
        <vertAlign val="sub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</si>
  <si>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E</t>
    </r>
    <r>
      <rPr>
        <i/>
        <vertAlign val="subscript"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=</t>
    </r>
    <phoneticPr fontId="1"/>
  </si>
  <si>
    <r>
      <rPr>
        <i/>
        <sz val="11"/>
        <rFont val="ＭＳ Ｐゴシック"/>
        <family val="3"/>
        <charset val="128"/>
      </rPr>
      <t>V</t>
    </r>
    <r>
      <rPr>
        <i/>
        <vertAlign val="subscript"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=</t>
    </r>
    <phoneticPr fontId="1"/>
  </si>
  <si>
    <r>
      <t>χ</t>
    </r>
    <r>
      <rPr>
        <i/>
        <vertAlign val="superscript"/>
        <sz val="11"/>
        <rFont val="ＭＳ Ｐゴシック"/>
        <family val="3"/>
        <charset val="128"/>
      </rPr>
      <t>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</si>
</sst>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.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vertAlign val="subscript"/>
      <sz val="11"/>
      <name val="ＭＳ Ｐゴシック"/>
      <family val="3"/>
      <charset val="128"/>
    </font>
    <font>
      <i/>
      <vertAlign val="super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X1 v.s. X2</a:t>
            </a:r>
          </a:p>
        </c:rich>
      </c:tx>
      <c:layout>
        <c:manualLayout>
          <c:xMode val="edge"/>
          <c:yMode val="edge"/>
          <c:x val="0.4285718747624962"/>
          <c:y val="3.1026252983293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16225113507291"/>
          <c:y val="0.15274463007159905"/>
          <c:w val="0.63326291942518098"/>
          <c:h val="0.68257756563245819"/>
        </c:manualLayout>
      </c:layout>
      <c:scatterChart>
        <c:scatterStyle val="lineMarker"/>
        <c:varyColors val="0"/>
        <c:ser>
          <c:idx val="0"/>
          <c:order val="0"/>
          <c:tx>
            <c:strRef>
              <c:f>交絡要因の実例!$C$2</c:f>
              <c:strCache>
                <c:ptCount val="1"/>
                <c:pt idx="0">
                  <c:v>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交絡要因の実例!$A$2:$A$8</c:f>
              <c:numCache>
                <c:formatCode>0.000_ </c:formatCode>
                <c:ptCount val="7"/>
                <c:pt idx="0">
                  <c:v>0.72899999999999998</c:v>
                </c:pt>
                <c:pt idx="1">
                  <c:v>0.78500000000000003</c:v>
                </c:pt>
                <c:pt idx="2">
                  <c:v>0.625</c:v>
                </c:pt>
                <c:pt idx="3">
                  <c:v>0.60399999999999998</c:v>
                </c:pt>
                <c:pt idx="4">
                  <c:v>0.70099999999999996</c:v>
                </c:pt>
                <c:pt idx="5">
                  <c:v>0.95699999999999996</c:v>
                </c:pt>
                <c:pt idx="6">
                  <c:v>0.66400000000000003</c:v>
                </c:pt>
              </c:numCache>
            </c:numRef>
          </c:xVal>
          <c:yVal>
            <c:numRef>
              <c:f>交絡要因の実例!$B$2:$B$8</c:f>
              <c:numCache>
                <c:formatCode>0.0_ </c:formatCode>
                <c:ptCount val="7"/>
                <c:pt idx="0">
                  <c:v>280.10000000000002</c:v>
                </c:pt>
                <c:pt idx="1">
                  <c:v>402.2</c:v>
                </c:pt>
                <c:pt idx="2">
                  <c:v>351.4</c:v>
                </c:pt>
                <c:pt idx="3">
                  <c:v>315.5</c:v>
                </c:pt>
                <c:pt idx="4">
                  <c:v>306</c:v>
                </c:pt>
                <c:pt idx="5">
                  <c:v>315</c:v>
                </c:pt>
                <c:pt idx="6">
                  <c:v>220.2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38-4D18-9DFC-4EE23F419DC1}"/>
            </c:ext>
          </c:extLst>
        </c:ser>
        <c:ser>
          <c:idx val="1"/>
          <c:order val="1"/>
          <c:tx>
            <c:strRef>
              <c:f>交絡要因の実例!$C$9</c:f>
              <c:strCache>
                <c:ptCount val="1"/>
                <c:pt idx="0">
                  <c:v>12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交絡要因の実例!$A$9:$A$16</c:f>
              <c:numCache>
                <c:formatCode>0.000_ </c:formatCode>
                <c:ptCount val="8"/>
                <c:pt idx="0">
                  <c:v>0.64</c:v>
                </c:pt>
                <c:pt idx="1">
                  <c:v>0.46400000000000002</c:v>
                </c:pt>
                <c:pt idx="2">
                  <c:v>0.68400000000000005</c:v>
                </c:pt>
                <c:pt idx="3">
                  <c:v>0.51700000000000002</c:v>
                </c:pt>
                <c:pt idx="4">
                  <c:v>0.58099999999999996</c:v>
                </c:pt>
                <c:pt idx="5">
                  <c:v>0.81399999999999995</c:v>
                </c:pt>
                <c:pt idx="6">
                  <c:v>0.63600000000000001</c:v>
                </c:pt>
                <c:pt idx="7">
                  <c:v>1.0509999999999999</c:v>
                </c:pt>
              </c:numCache>
            </c:numRef>
          </c:xVal>
          <c:yVal>
            <c:numRef>
              <c:f>交絡要因の実例!$B$9:$B$16</c:f>
              <c:numCache>
                <c:formatCode>0.0_ </c:formatCode>
                <c:ptCount val="8"/>
                <c:pt idx="0">
                  <c:v>223.6</c:v>
                </c:pt>
                <c:pt idx="1">
                  <c:v>214.3</c:v>
                </c:pt>
                <c:pt idx="2">
                  <c:v>224.5</c:v>
                </c:pt>
                <c:pt idx="3">
                  <c:v>256</c:v>
                </c:pt>
                <c:pt idx="4">
                  <c:v>285.39999999999998</c:v>
                </c:pt>
                <c:pt idx="5">
                  <c:v>215.1</c:v>
                </c:pt>
                <c:pt idx="6">
                  <c:v>231</c:v>
                </c:pt>
                <c:pt idx="7">
                  <c:v>269.60000000000002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38-4D18-9DFC-4EE23F419DC1}"/>
            </c:ext>
          </c:extLst>
        </c:ser>
        <c:ser>
          <c:idx val="2"/>
          <c:order val="2"/>
          <c:tx>
            <c:strRef>
              <c:f>交絡要因の実例!$C$17</c:f>
              <c:strCache>
                <c:ptCount val="1"/>
                <c:pt idx="0">
                  <c:v>24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交絡要因の実例!$A$17:$A$24</c:f>
              <c:numCache>
                <c:formatCode>0.000_ </c:formatCode>
                <c:ptCount val="8"/>
                <c:pt idx="0">
                  <c:v>0.41</c:v>
                </c:pt>
                <c:pt idx="1">
                  <c:v>0.70099999999999996</c:v>
                </c:pt>
                <c:pt idx="2">
                  <c:v>0.65</c:v>
                </c:pt>
                <c:pt idx="3">
                  <c:v>0.23400000000000001</c:v>
                </c:pt>
                <c:pt idx="4">
                  <c:v>0.67400000000000004</c:v>
                </c:pt>
                <c:pt idx="5">
                  <c:v>0.54500000000000004</c:v>
                </c:pt>
                <c:pt idx="6">
                  <c:v>0.42899999999999999</c:v>
                </c:pt>
                <c:pt idx="7">
                  <c:v>0.35799999999999998</c:v>
                </c:pt>
              </c:numCache>
            </c:numRef>
          </c:xVal>
          <c:yVal>
            <c:numRef>
              <c:f>交絡要因の実例!$B$17:$B$24</c:f>
              <c:numCache>
                <c:formatCode>0.0_ </c:formatCode>
                <c:ptCount val="8"/>
                <c:pt idx="0">
                  <c:v>222.5</c:v>
                </c:pt>
                <c:pt idx="1">
                  <c:v>221.1</c:v>
                </c:pt>
                <c:pt idx="2">
                  <c:v>208.9</c:v>
                </c:pt>
                <c:pt idx="3">
                  <c:v>170.1</c:v>
                </c:pt>
                <c:pt idx="4">
                  <c:v>254.5</c:v>
                </c:pt>
                <c:pt idx="5">
                  <c:v>263.89999999999998</c:v>
                </c:pt>
                <c:pt idx="6">
                  <c:v>249.1</c:v>
                </c:pt>
                <c:pt idx="7">
                  <c:v>210.8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38-4D18-9DFC-4EE23F419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131032"/>
        <c:axId val="260132600"/>
      </c:scatterChart>
      <c:valAx>
        <c:axId val="260131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X1</a:t>
                </a:r>
              </a:p>
            </c:rich>
          </c:tx>
          <c:layout>
            <c:manualLayout>
              <c:xMode val="edge"/>
              <c:yMode val="edge"/>
              <c:x val="0.49040562783768221"/>
              <c:y val="0.9116945107398568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0132600"/>
        <c:crosses val="autoZero"/>
        <c:crossBetween val="midCat"/>
      </c:valAx>
      <c:valAx>
        <c:axId val="260132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X2</a:t>
                </a:r>
              </a:p>
            </c:rich>
          </c:tx>
          <c:layout>
            <c:manualLayout>
              <c:xMode val="edge"/>
              <c:yMode val="edge"/>
              <c:x val="3.4115174110447462E-2"/>
              <c:y val="0.470167064439140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01310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78771716305173"/>
          <c:y val="0.42243436754176611"/>
          <c:w val="8.3155736894215682E-2"/>
          <c:h val="0.145584725536992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85725</xdr:rowOff>
    </xdr:from>
    <xdr:to>
      <xdr:col>12</xdr:col>
      <xdr:colOff>142875</xdr:colOff>
      <xdr:row>24</xdr:row>
      <xdr:rowOff>133350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7" sqref="F7"/>
    </sheetView>
  </sheetViews>
  <sheetFormatPr defaultRowHeight="13.5"/>
  <cols>
    <col min="7" max="7" width="8.875" customWidth="1"/>
  </cols>
  <sheetData>
    <row r="1" spans="1:6">
      <c r="A1" s="2"/>
      <c r="B1" s="2" t="s">
        <v>0</v>
      </c>
      <c r="C1" s="2" t="s">
        <v>1</v>
      </c>
      <c r="D1" s="2" t="s">
        <v>2</v>
      </c>
    </row>
    <row r="2" spans="1:6">
      <c r="A2" s="2" t="s">
        <v>3</v>
      </c>
      <c r="B2" s="3">
        <f>B8+B14</f>
        <v>48</v>
      </c>
      <c r="C2" s="3">
        <f>C8+C14</f>
        <v>52</v>
      </c>
      <c r="D2" s="3">
        <f>SUM(B2:C2)</f>
        <v>100</v>
      </c>
    </row>
    <row r="3" spans="1:6">
      <c r="A3" s="2" t="s">
        <v>4</v>
      </c>
      <c r="B3" s="3">
        <f>B9+B15</f>
        <v>52</v>
      </c>
      <c r="C3" s="3">
        <f>C9+C15</f>
        <v>48</v>
      </c>
      <c r="D3" s="3">
        <f>SUM(B3:C3)</f>
        <v>100</v>
      </c>
    </row>
    <row r="4" spans="1:6">
      <c r="A4" s="2" t="s">
        <v>2</v>
      </c>
      <c r="B4" s="3">
        <f>SUM(B2:B3)</f>
        <v>100</v>
      </c>
      <c r="C4" s="3">
        <f>SUM(C2:C3)</f>
        <v>100</v>
      </c>
      <c r="D4" s="3">
        <f>SUM(B4:C4)</f>
        <v>200</v>
      </c>
    </row>
    <row r="6" spans="1:6">
      <c r="A6" s="4" t="s">
        <v>5</v>
      </c>
    </row>
    <row r="7" spans="1:6" ht="16.5">
      <c r="A7" s="2"/>
      <c r="B7" s="2" t="s">
        <v>0</v>
      </c>
      <c r="C7" s="2" t="s">
        <v>1</v>
      </c>
      <c r="D7" s="2" t="s">
        <v>2</v>
      </c>
      <c r="E7" s="6" t="s">
        <v>31</v>
      </c>
      <c r="F7" s="1">
        <f>D8*B10/D10</f>
        <v>28.8</v>
      </c>
    </row>
    <row r="8" spans="1:6" ht="16.5">
      <c r="A8" s="2" t="s">
        <v>3</v>
      </c>
      <c r="B8" s="3">
        <v>32</v>
      </c>
      <c r="C8" s="3">
        <v>48</v>
      </c>
      <c r="D8" s="3">
        <f>SUM(B8:C8)</f>
        <v>80</v>
      </c>
      <c r="E8" s="5" t="s">
        <v>36</v>
      </c>
      <c r="F8">
        <f>D8*D9*B10*C10/(D10^2*(D10-1))</f>
        <v>3.7236363636363636</v>
      </c>
    </row>
    <row r="9" spans="1:6">
      <c r="A9" s="2" t="s">
        <v>4</v>
      </c>
      <c r="B9" s="3">
        <v>4</v>
      </c>
      <c r="C9" s="3">
        <v>16</v>
      </c>
      <c r="D9" s="3">
        <f>SUM(B9:C9)</f>
        <v>20</v>
      </c>
    </row>
    <row r="10" spans="1:6">
      <c r="A10" s="2" t="s">
        <v>2</v>
      </c>
      <c r="B10" s="3">
        <f>SUM(B8:B9)</f>
        <v>36</v>
      </c>
      <c r="C10" s="3">
        <f>SUM(C8:C9)</f>
        <v>64</v>
      </c>
      <c r="D10" s="3">
        <f>SUM(B10:C10)</f>
        <v>100</v>
      </c>
    </row>
    <row r="12" spans="1:6">
      <c r="A12" s="4" t="s">
        <v>6</v>
      </c>
    </row>
    <row r="13" spans="1:6" ht="16.5">
      <c r="A13" s="2"/>
      <c r="B13" s="2" t="s">
        <v>0</v>
      </c>
      <c r="C13" s="2" t="s">
        <v>1</v>
      </c>
      <c r="D13" s="2" t="s">
        <v>2</v>
      </c>
      <c r="E13" s="6" t="s">
        <v>32</v>
      </c>
      <c r="F13" s="1">
        <f>D14*B16/D16</f>
        <v>12.8</v>
      </c>
    </row>
    <row r="14" spans="1:6" ht="16.5">
      <c r="A14" s="2" t="s">
        <v>3</v>
      </c>
      <c r="B14" s="3">
        <v>16</v>
      </c>
      <c r="C14" s="3">
        <v>4</v>
      </c>
      <c r="D14" s="3">
        <f>SUM(B14:C14)</f>
        <v>20</v>
      </c>
      <c r="E14" s="5" t="s">
        <v>37</v>
      </c>
      <c r="F14">
        <f>D14*D15*B16*C16/(D16^2*(D16-1))</f>
        <v>3.7236363636363636</v>
      </c>
    </row>
    <row r="15" spans="1:6">
      <c r="A15" s="2" t="s">
        <v>4</v>
      </c>
      <c r="B15" s="3">
        <v>48</v>
      </c>
      <c r="C15" s="3">
        <v>32</v>
      </c>
      <c r="D15" s="3">
        <f>SUM(B15:C15)</f>
        <v>80</v>
      </c>
    </row>
    <row r="16" spans="1:6">
      <c r="A16" s="2" t="s">
        <v>2</v>
      </c>
      <c r="B16" s="3">
        <f>SUM(B14:B15)</f>
        <v>64</v>
      </c>
      <c r="C16" s="3">
        <f>SUM(C14:C15)</f>
        <v>36</v>
      </c>
      <c r="D16" s="3">
        <f>SUM(B16:C16)</f>
        <v>100</v>
      </c>
    </row>
    <row r="18" spans="4:6">
      <c r="D18" s="1"/>
      <c r="E18" s="7" t="s">
        <v>38</v>
      </c>
      <c r="F18">
        <f>F7+F13</f>
        <v>41.6</v>
      </c>
    </row>
    <row r="19" spans="4:6">
      <c r="E19" s="5" t="s">
        <v>34</v>
      </c>
      <c r="F19">
        <f>F8+F14</f>
        <v>7.4472727272727273</v>
      </c>
    </row>
    <row r="21" spans="4:6">
      <c r="E21" s="5" t="s">
        <v>35</v>
      </c>
      <c r="F21">
        <f>(B2-F18)/SQRT(F19)</f>
        <v>2.345207879911714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7" sqref="F7"/>
    </sheetView>
  </sheetViews>
  <sheetFormatPr defaultRowHeight="13.5"/>
  <sheetData>
    <row r="1" spans="1:6">
      <c r="A1" s="2"/>
      <c r="B1" s="2" t="s">
        <v>8</v>
      </c>
      <c r="C1" s="2" t="s">
        <v>12</v>
      </c>
      <c r="D1" s="2" t="s">
        <v>2</v>
      </c>
    </row>
    <row r="2" spans="1:6">
      <c r="A2" s="2" t="s">
        <v>7</v>
      </c>
      <c r="B2" s="3">
        <f>B8+B14</f>
        <v>28</v>
      </c>
      <c r="C2" s="3">
        <f>C8+C14</f>
        <v>9</v>
      </c>
      <c r="D2" s="3">
        <f>SUM(B2:C2)</f>
        <v>37</v>
      </c>
    </row>
    <row r="3" spans="1:6">
      <c r="A3" s="2" t="s">
        <v>11</v>
      </c>
      <c r="B3" s="3">
        <f>B9+B15</f>
        <v>19</v>
      </c>
      <c r="C3" s="3">
        <f>C9+C15</f>
        <v>20</v>
      </c>
      <c r="D3" s="3">
        <f>SUM(B3:C3)</f>
        <v>39</v>
      </c>
    </row>
    <row r="4" spans="1:6">
      <c r="A4" s="2" t="s">
        <v>2</v>
      </c>
      <c r="B4" s="3">
        <f>SUM(B2:B3)</f>
        <v>47</v>
      </c>
      <c r="C4" s="3">
        <f>SUM(C2:C3)</f>
        <v>29</v>
      </c>
      <c r="D4" s="3">
        <f>SUM(B4:C4)</f>
        <v>76</v>
      </c>
    </row>
    <row r="6" spans="1:6">
      <c r="A6" s="4" t="s">
        <v>9</v>
      </c>
    </row>
    <row r="7" spans="1:6" ht="16.5">
      <c r="A7" s="2"/>
      <c r="B7" s="2" t="s">
        <v>8</v>
      </c>
      <c r="C7" s="2" t="s">
        <v>12</v>
      </c>
      <c r="D7" s="2" t="s">
        <v>2</v>
      </c>
      <c r="E7" s="6" t="s">
        <v>31</v>
      </c>
      <c r="F7" s="1"/>
    </row>
    <row r="8" spans="1:6" ht="16.5">
      <c r="A8" s="2" t="s">
        <v>7</v>
      </c>
      <c r="B8" s="3">
        <v>22</v>
      </c>
      <c r="C8" s="3">
        <f>D8-B8</f>
        <v>4</v>
      </c>
      <c r="D8" s="3">
        <v>26</v>
      </c>
      <c r="E8" s="5" t="s">
        <v>36</v>
      </c>
    </row>
    <row r="9" spans="1:6">
      <c r="A9" s="2" t="s">
        <v>11</v>
      </c>
      <c r="B9" s="3">
        <v>15</v>
      </c>
      <c r="C9" s="3">
        <f>D9-B9</f>
        <v>6</v>
      </c>
      <c r="D9" s="3">
        <v>21</v>
      </c>
    </row>
    <row r="10" spans="1:6">
      <c r="A10" s="2" t="s">
        <v>2</v>
      </c>
      <c r="B10" s="3">
        <f>SUM(B8:B9)</f>
        <v>37</v>
      </c>
      <c r="C10" s="3">
        <f>SUM(C8:C9)</f>
        <v>10</v>
      </c>
      <c r="D10" s="3">
        <f>SUM(B10:C10)</f>
        <v>47</v>
      </c>
    </row>
    <row r="12" spans="1:6">
      <c r="A12" s="4" t="s">
        <v>10</v>
      </c>
    </row>
    <row r="13" spans="1:6" ht="16.5">
      <c r="A13" s="2"/>
      <c r="B13" s="2" t="s">
        <v>8</v>
      </c>
      <c r="C13" s="2" t="s">
        <v>12</v>
      </c>
      <c r="D13" s="2" t="s">
        <v>2</v>
      </c>
      <c r="E13" s="6" t="s">
        <v>32</v>
      </c>
      <c r="F13" s="1"/>
    </row>
    <row r="14" spans="1:6" ht="16.5">
      <c r="A14" s="2" t="s">
        <v>7</v>
      </c>
      <c r="B14" s="3">
        <v>6</v>
      </c>
      <c r="C14" s="3">
        <f>D14-B14</f>
        <v>5</v>
      </c>
      <c r="D14" s="3">
        <v>11</v>
      </c>
      <c r="E14" s="5" t="s">
        <v>37</v>
      </c>
    </row>
    <row r="15" spans="1:6">
      <c r="A15" s="2" t="s">
        <v>11</v>
      </c>
      <c r="B15" s="3">
        <v>4</v>
      </c>
      <c r="C15" s="3">
        <f>D15-B15</f>
        <v>14</v>
      </c>
      <c r="D15" s="3">
        <v>18</v>
      </c>
    </row>
    <row r="16" spans="1:6">
      <c r="A16" s="2" t="s">
        <v>2</v>
      </c>
      <c r="B16" s="3">
        <f>SUM(B14:B15)</f>
        <v>10</v>
      </c>
      <c r="C16" s="3">
        <f>SUM(C14:C15)</f>
        <v>19</v>
      </c>
      <c r="D16" s="3">
        <f>SUM(B16:C16)</f>
        <v>29</v>
      </c>
    </row>
    <row r="18" spans="5:5">
      <c r="E18" s="7" t="s">
        <v>38</v>
      </c>
    </row>
    <row r="19" spans="5:5">
      <c r="E19" s="5" t="s">
        <v>34</v>
      </c>
    </row>
    <row r="21" spans="5:5">
      <c r="E21" s="5" t="s">
        <v>35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8" sqref="G8"/>
    </sheetView>
  </sheetViews>
  <sheetFormatPr defaultRowHeight="13.5"/>
  <sheetData>
    <row r="1" spans="1:9">
      <c r="B1" s="8" t="s">
        <v>19</v>
      </c>
      <c r="C1" s="11" t="s">
        <v>17</v>
      </c>
      <c r="D1" s="11"/>
    </row>
    <row r="2" spans="1:9">
      <c r="B2" s="2"/>
      <c r="C2" s="2" t="s">
        <v>13</v>
      </c>
      <c r="D2" s="2" t="s">
        <v>14</v>
      </c>
      <c r="E2" s="2" t="s">
        <v>2</v>
      </c>
    </row>
    <row r="3" spans="1:9">
      <c r="A3" s="12" t="s">
        <v>18</v>
      </c>
      <c r="B3" s="2" t="s">
        <v>13</v>
      </c>
      <c r="C3" s="3">
        <f>C9+C15</f>
        <v>17</v>
      </c>
      <c r="D3" s="3">
        <f>D9+D15</f>
        <v>17</v>
      </c>
      <c r="E3" s="3">
        <f>SUM(C3:D3)</f>
        <v>34</v>
      </c>
    </row>
    <row r="4" spans="1:9">
      <c r="A4" s="12"/>
      <c r="B4" s="2" t="s">
        <v>14</v>
      </c>
      <c r="C4" s="3">
        <f>C10+C16</f>
        <v>17</v>
      </c>
      <c r="D4" s="3">
        <f>D10+D16</f>
        <v>47</v>
      </c>
      <c r="E4" s="3">
        <f>SUM(C4:D4)</f>
        <v>64</v>
      </c>
    </row>
    <row r="5" spans="1:9">
      <c r="B5" s="2" t="s">
        <v>2</v>
      </c>
      <c r="C5" s="3">
        <f>SUM(C3:C4)</f>
        <v>34</v>
      </c>
      <c r="D5" s="3">
        <f>SUM(D3:D4)</f>
        <v>64</v>
      </c>
      <c r="E5" s="3">
        <f>SUM(C5:D5)</f>
        <v>98</v>
      </c>
    </row>
    <row r="7" spans="1:9">
      <c r="B7" s="4" t="s">
        <v>15</v>
      </c>
      <c r="C7" s="11" t="s">
        <v>17</v>
      </c>
      <c r="D7" s="11"/>
    </row>
    <row r="8" spans="1:9" ht="16.5">
      <c r="B8" s="2"/>
      <c r="C8" s="2" t="s">
        <v>13</v>
      </c>
      <c r="D8" s="2" t="s">
        <v>14</v>
      </c>
      <c r="E8" s="2" t="s">
        <v>2</v>
      </c>
      <c r="F8" s="6" t="s">
        <v>31</v>
      </c>
      <c r="G8" s="1"/>
      <c r="I8" s="13" t="s">
        <v>43</v>
      </c>
    </row>
    <row r="9" spans="1:9" ht="16.5">
      <c r="A9" s="12" t="s">
        <v>18</v>
      </c>
      <c r="B9" s="2" t="s">
        <v>13</v>
      </c>
      <c r="C9" s="3">
        <v>10</v>
      </c>
      <c r="D9" s="3">
        <v>12</v>
      </c>
      <c r="E9" s="3">
        <f>SUM(C9:D9)</f>
        <v>22</v>
      </c>
      <c r="F9" s="5" t="s">
        <v>36</v>
      </c>
    </row>
    <row r="10" spans="1:9">
      <c r="A10" s="12"/>
      <c r="B10" s="2" t="s">
        <v>14</v>
      </c>
      <c r="C10" s="3">
        <v>10</v>
      </c>
      <c r="D10" s="3">
        <v>31</v>
      </c>
      <c r="E10" s="3">
        <f>SUM(C10:D10)</f>
        <v>41</v>
      </c>
    </row>
    <row r="11" spans="1:9">
      <c r="B11" s="2" t="s">
        <v>2</v>
      </c>
      <c r="C11" s="3">
        <f>SUM(C9:C10)</f>
        <v>20</v>
      </c>
      <c r="D11" s="3">
        <f>SUM(D9:D10)</f>
        <v>43</v>
      </c>
      <c r="E11" s="3">
        <f>SUM(C11:D11)</f>
        <v>63</v>
      </c>
    </row>
    <row r="13" spans="1:9">
      <c r="B13" s="4" t="s">
        <v>16</v>
      </c>
      <c r="C13" s="11" t="s">
        <v>17</v>
      </c>
      <c r="D13" s="11"/>
    </row>
    <row r="14" spans="1:9" ht="16.5">
      <c r="B14" s="2"/>
      <c r="C14" s="2" t="s">
        <v>13</v>
      </c>
      <c r="D14" s="2" t="s">
        <v>14</v>
      </c>
      <c r="E14" s="2" t="s">
        <v>2</v>
      </c>
      <c r="F14" s="6" t="s">
        <v>32</v>
      </c>
      <c r="G14" s="1"/>
      <c r="I14" s="13" t="s">
        <v>43</v>
      </c>
    </row>
    <row r="15" spans="1:9" ht="16.5">
      <c r="A15" s="12" t="s">
        <v>18</v>
      </c>
      <c r="B15" s="2" t="s">
        <v>13</v>
      </c>
      <c r="C15" s="3">
        <v>7</v>
      </c>
      <c r="D15" s="3">
        <v>5</v>
      </c>
      <c r="E15" s="3">
        <f>SUM(C15:D15)</f>
        <v>12</v>
      </c>
      <c r="F15" s="5" t="s">
        <v>37</v>
      </c>
    </row>
    <row r="16" spans="1:9">
      <c r="A16" s="12"/>
      <c r="B16" s="2" t="s">
        <v>14</v>
      </c>
      <c r="C16" s="3">
        <v>7</v>
      </c>
      <c r="D16" s="3">
        <v>16</v>
      </c>
      <c r="E16" s="3">
        <f>SUM(C16:D16)</f>
        <v>23</v>
      </c>
    </row>
    <row r="17" spans="2:6">
      <c r="B17" s="2" t="s">
        <v>2</v>
      </c>
      <c r="C17" s="3">
        <f>SUM(C15:C16)</f>
        <v>14</v>
      </c>
      <c r="D17" s="3">
        <f>SUM(D15:D16)</f>
        <v>21</v>
      </c>
      <c r="E17" s="3">
        <f>SUM(C17:D17)</f>
        <v>35</v>
      </c>
    </row>
    <row r="19" spans="2:6">
      <c r="F19" s="7" t="s">
        <v>38</v>
      </c>
    </row>
    <row r="20" spans="2:6">
      <c r="F20" s="5" t="s">
        <v>34</v>
      </c>
    </row>
    <row r="22" spans="2:6">
      <c r="F22" s="5" t="s">
        <v>35</v>
      </c>
    </row>
  </sheetData>
  <mergeCells count="6">
    <mergeCell ref="C1:D1"/>
    <mergeCell ref="A3:A4"/>
    <mergeCell ref="A9:A10"/>
    <mergeCell ref="A15:A16"/>
    <mergeCell ref="C7:D7"/>
    <mergeCell ref="C13:D13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D42" sqref="D42"/>
    </sheetView>
  </sheetViews>
  <sheetFormatPr defaultRowHeight="13.5"/>
  <sheetData>
    <row r="1" spans="1:6">
      <c r="A1" s="2"/>
      <c r="B1" s="2" t="s">
        <v>8</v>
      </c>
      <c r="C1" s="2" t="s">
        <v>22</v>
      </c>
      <c r="D1" s="2" t="s">
        <v>2</v>
      </c>
    </row>
    <row r="2" spans="1:6">
      <c r="A2" s="2" t="s">
        <v>20</v>
      </c>
      <c r="B2" s="3">
        <f>B8+B14+B20+B26</f>
        <v>3</v>
      </c>
      <c r="C2" s="3">
        <f>D2-B2</f>
        <v>2</v>
      </c>
      <c r="D2" s="3">
        <v>5</v>
      </c>
      <c r="E2" s="5" t="s">
        <v>33</v>
      </c>
      <c r="F2">
        <f>F7+F13+F19+F25</f>
        <v>1.9128787878787878</v>
      </c>
    </row>
    <row r="3" spans="1:6">
      <c r="A3" s="2" t="s">
        <v>21</v>
      </c>
      <c r="B3" s="3">
        <f>B9+B15+B21+B27</f>
        <v>3</v>
      </c>
      <c r="C3" s="3">
        <f>D3-B3</f>
        <v>3</v>
      </c>
      <c r="D3" s="3">
        <v>6</v>
      </c>
      <c r="E3" s="5" t="s">
        <v>34</v>
      </c>
      <c r="F3">
        <f>F8+F14+F20+F26</f>
        <v>0.97238824937688584</v>
      </c>
    </row>
    <row r="4" spans="1:6">
      <c r="A4" s="2" t="s">
        <v>2</v>
      </c>
      <c r="B4" s="3">
        <f>SUM(B2:B3)</f>
        <v>6</v>
      </c>
      <c r="C4" s="3">
        <f>SUM(C2:C3)</f>
        <v>5</v>
      </c>
      <c r="D4" s="3">
        <v>11</v>
      </c>
      <c r="E4" s="5" t="s">
        <v>35</v>
      </c>
      <c r="F4">
        <f>(B2-F2)/SQRT(F3)</f>
        <v>1.1024480124565668</v>
      </c>
    </row>
    <row r="6" spans="1:6">
      <c r="A6" s="4">
        <v>5</v>
      </c>
    </row>
    <row r="7" spans="1:6" ht="16.5">
      <c r="A7" s="2"/>
      <c r="B7" s="2" t="s">
        <v>8</v>
      </c>
      <c r="C7" s="2" t="s">
        <v>23</v>
      </c>
      <c r="D7" s="2" t="s">
        <v>2</v>
      </c>
      <c r="E7" s="6" t="s">
        <v>31</v>
      </c>
      <c r="F7" s="1">
        <f>D8*B10/D10</f>
        <v>0.45454545454545453</v>
      </c>
    </row>
    <row r="8" spans="1:6" ht="16.5">
      <c r="A8" s="2" t="s">
        <v>20</v>
      </c>
      <c r="B8" s="3">
        <v>1</v>
      </c>
      <c r="C8" s="3">
        <v>4</v>
      </c>
      <c r="D8" s="3">
        <v>5</v>
      </c>
      <c r="E8" s="5" t="s">
        <v>36</v>
      </c>
      <c r="F8">
        <f>D8*D9*B10*C10/(D10^2*(D10-1))</f>
        <v>0.24793388429752067</v>
      </c>
    </row>
    <row r="9" spans="1:6">
      <c r="A9" s="2" t="s">
        <v>21</v>
      </c>
      <c r="B9" s="3">
        <v>0</v>
      </c>
      <c r="C9" s="3">
        <v>6</v>
      </c>
      <c r="D9" s="3">
        <v>6</v>
      </c>
    </row>
    <row r="10" spans="1:6">
      <c r="A10" s="2" t="s">
        <v>2</v>
      </c>
      <c r="B10" s="3">
        <f>SUM(B8:B9)</f>
        <v>1</v>
      </c>
      <c r="C10" s="3">
        <f>SUM(C8:C9)</f>
        <v>10</v>
      </c>
      <c r="D10" s="3">
        <v>11</v>
      </c>
    </row>
    <row r="12" spans="1:6">
      <c r="A12" s="4">
        <v>11</v>
      </c>
    </row>
    <row r="13" spans="1:6" ht="16.5">
      <c r="A13" s="2"/>
      <c r="B13" s="2" t="s">
        <v>8</v>
      </c>
      <c r="C13" s="2" t="s">
        <v>23</v>
      </c>
      <c r="D13" s="2" t="s">
        <v>2</v>
      </c>
      <c r="E13" s="6" t="s">
        <v>32</v>
      </c>
      <c r="F13" s="1">
        <f>D14*B16/D16</f>
        <v>0.33333333333333331</v>
      </c>
    </row>
    <row r="14" spans="1:6" ht="16.5">
      <c r="A14" s="2" t="s">
        <v>20</v>
      </c>
      <c r="B14" s="3">
        <v>0</v>
      </c>
      <c r="C14" s="3">
        <f>D14-B14</f>
        <v>3</v>
      </c>
      <c r="D14" s="3">
        <v>3</v>
      </c>
      <c r="E14" s="5" t="s">
        <v>37</v>
      </c>
      <c r="F14">
        <f>D14*D15*B16*C16/(D16^2*(D16-1))</f>
        <v>0.22222222222222221</v>
      </c>
    </row>
    <row r="15" spans="1:6">
      <c r="A15" s="2" t="s">
        <v>21</v>
      </c>
      <c r="B15" s="3">
        <v>1</v>
      </c>
      <c r="C15" s="3">
        <f>D15-B15</f>
        <v>5</v>
      </c>
      <c r="D15" s="3">
        <v>6</v>
      </c>
    </row>
    <row r="16" spans="1:6">
      <c r="A16" s="2" t="s">
        <v>2</v>
      </c>
      <c r="B16" s="3">
        <f>SUM(B14:B15)</f>
        <v>1</v>
      </c>
      <c r="C16" s="3">
        <f>SUM(C14:C15)</f>
        <v>8</v>
      </c>
      <c r="D16" s="3">
        <v>9</v>
      </c>
    </row>
    <row r="18" spans="1:6">
      <c r="A18" s="4">
        <v>15</v>
      </c>
    </row>
    <row r="19" spans="1:6" ht="16.5">
      <c r="A19" s="2"/>
      <c r="B19" s="2" t="s">
        <v>8</v>
      </c>
      <c r="C19" s="2" t="s">
        <v>23</v>
      </c>
      <c r="D19" s="2" t="s">
        <v>2</v>
      </c>
      <c r="E19" s="6" t="s">
        <v>39</v>
      </c>
      <c r="F19" s="1">
        <f>D20*B22/D22</f>
        <v>1.125</v>
      </c>
    </row>
    <row r="20" spans="1:6" ht="16.5">
      <c r="A20" s="2" t="s">
        <v>20</v>
      </c>
      <c r="B20" s="3">
        <v>2</v>
      </c>
      <c r="C20" s="3">
        <f>D20-B20</f>
        <v>1</v>
      </c>
      <c r="D20" s="3">
        <v>3</v>
      </c>
      <c r="E20" s="5" t="s">
        <v>40</v>
      </c>
      <c r="F20">
        <f>D20*D21*B22*C22/(D22^2*(D22-1))</f>
        <v>0.5022321428571429</v>
      </c>
    </row>
    <row r="21" spans="1:6">
      <c r="A21" s="2" t="s">
        <v>21</v>
      </c>
      <c r="B21" s="3">
        <v>1</v>
      </c>
      <c r="C21" s="3">
        <f>D21-B21</f>
        <v>4</v>
      </c>
      <c r="D21" s="3">
        <v>5</v>
      </c>
    </row>
    <row r="22" spans="1:6">
      <c r="A22" s="2" t="s">
        <v>2</v>
      </c>
      <c r="B22" s="3">
        <f>SUM(B20:B21)</f>
        <v>3</v>
      </c>
      <c r="C22" s="3">
        <f>SUM(C20:C21)</f>
        <v>5</v>
      </c>
      <c r="D22" s="3">
        <v>8</v>
      </c>
      <c r="E22" s="5"/>
    </row>
    <row r="24" spans="1:6">
      <c r="A24" s="4">
        <v>20</v>
      </c>
    </row>
    <row r="25" spans="1:6" ht="16.5">
      <c r="A25" s="2"/>
      <c r="B25" s="2" t="s">
        <v>8</v>
      </c>
      <c r="C25" s="2" t="s">
        <v>23</v>
      </c>
      <c r="D25" s="2" t="s">
        <v>2</v>
      </c>
      <c r="E25" s="6" t="s">
        <v>41</v>
      </c>
      <c r="F25" s="1">
        <f>D26*B28/D28</f>
        <v>0</v>
      </c>
    </row>
    <row r="26" spans="1:6" ht="16.5">
      <c r="A26" s="2" t="s">
        <v>20</v>
      </c>
      <c r="B26" s="3">
        <v>0</v>
      </c>
      <c r="C26" s="3">
        <f>D26-B26</f>
        <v>0</v>
      </c>
      <c r="D26" s="3">
        <v>0</v>
      </c>
      <c r="E26" s="5" t="s">
        <v>42</v>
      </c>
      <c r="F26">
        <f>D26*D27*B28*C28/(D28^2*(D28-1))</f>
        <v>0</v>
      </c>
    </row>
    <row r="27" spans="1:6">
      <c r="A27" s="2" t="s">
        <v>21</v>
      </c>
      <c r="B27" s="3">
        <v>1</v>
      </c>
      <c r="C27" s="3">
        <f>D27-B27</f>
        <v>1</v>
      </c>
      <c r="D27" s="3">
        <v>2</v>
      </c>
    </row>
    <row r="28" spans="1:6">
      <c r="A28" s="2" t="s">
        <v>2</v>
      </c>
      <c r="B28" s="3">
        <f>SUM(B26:B27)</f>
        <v>1</v>
      </c>
      <c r="C28" s="3">
        <f>SUM(C26:C27)</f>
        <v>1</v>
      </c>
      <c r="D28" s="3">
        <v>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26" sqref="E26"/>
    </sheetView>
  </sheetViews>
  <sheetFormatPr defaultRowHeight="13.5"/>
  <cols>
    <col min="4" max="4" width="11" bestFit="1" customWidth="1"/>
  </cols>
  <sheetData>
    <row r="1" spans="1:5">
      <c r="A1" s="8" t="s">
        <v>24</v>
      </c>
      <c r="B1" s="8" t="s">
        <v>25</v>
      </c>
      <c r="C1" s="8" t="s">
        <v>26</v>
      </c>
    </row>
    <row r="2" spans="1:5">
      <c r="A2" s="9">
        <v>0.72899999999999998</v>
      </c>
      <c r="B2" s="10">
        <v>280.10000000000002</v>
      </c>
      <c r="C2">
        <v>3</v>
      </c>
    </row>
    <row r="3" spans="1:5">
      <c r="A3" s="9">
        <v>0.78500000000000003</v>
      </c>
      <c r="B3" s="10">
        <v>402.2</v>
      </c>
      <c r="C3">
        <v>3</v>
      </c>
    </row>
    <row r="4" spans="1:5">
      <c r="A4" s="9">
        <v>0.625</v>
      </c>
      <c r="B4" s="10">
        <v>351.4</v>
      </c>
      <c r="C4">
        <v>3</v>
      </c>
    </row>
    <row r="5" spans="1:5">
      <c r="A5" s="9">
        <v>0.60399999999999998</v>
      </c>
      <c r="B5" s="10">
        <v>315.5</v>
      </c>
      <c r="C5">
        <v>3</v>
      </c>
    </row>
    <row r="6" spans="1:5">
      <c r="A6" s="9">
        <v>0.70099999999999996</v>
      </c>
      <c r="B6" s="10">
        <v>306</v>
      </c>
      <c r="C6">
        <v>3</v>
      </c>
    </row>
    <row r="7" spans="1:5">
      <c r="A7" s="9">
        <v>0.95699999999999996</v>
      </c>
      <c r="B7" s="10">
        <v>315</v>
      </c>
      <c r="C7">
        <v>3</v>
      </c>
    </row>
    <row r="8" spans="1:5">
      <c r="A8" s="9">
        <v>0.66400000000000003</v>
      </c>
      <c r="B8" s="10">
        <v>220.2</v>
      </c>
      <c r="C8">
        <v>3</v>
      </c>
      <c r="D8" s="5" t="s">
        <v>27</v>
      </c>
      <c r="E8">
        <f>CORREL(A2:A8,B2:B8)</f>
        <v>0.18105713657630421</v>
      </c>
    </row>
    <row r="9" spans="1:5">
      <c r="A9" s="9">
        <v>0.64</v>
      </c>
      <c r="B9" s="10">
        <v>223.6</v>
      </c>
      <c r="C9">
        <v>12</v>
      </c>
    </row>
    <row r="10" spans="1:5">
      <c r="A10" s="9">
        <v>0.46400000000000002</v>
      </c>
      <c r="B10" s="10">
        <v>214.3</v>
      </c>
      <c r="C10">
        <v>12</v>
      </c>
    </row>
    <row r="11" spans="1:5">
      <c r="A11" s="9">
        <v>0.68400000000000005</v>
      </c>
      <c r="B11" s="10">
        <v>224.5</v>
      </c>
      <c r="C11">
        <v>12</v>
      </c>
    </row>
    <row r="12" spans="1:5">
      <c r="A12" s="9">
        <v>0.51700000000000002</v>
      </c>
      <c r="B12" s="10">
        <v>256</v>
      </c>
      <c r="C12">
        <v>12</v>
      </c>
    </row>
    <row r="13" spans="1:5">
      <c r="A13" s="9">
        <v>0.58099999999999996</v>
      </c>
      <c r="B13" s="10">
        <v>285.39999999999998</v>
      </c>
      <c r="C13">
        <v>12</v>
      </c>
    </row>
    <row r="14" spans="1:5">
      <c r="A14" s="9">
        <v>0.81399999999999995</v>
      </c>
      <c r="B14" s="10">
        <v>215.1</v>
      </c>
      <c r="C14">
        <v>12</v>
      </c>
    </row>
    <row r="15" spans="1:5">
      <c r="A15" s="9">
        <v>0.63600000000000001</v>
      </c>
      <c r="B15" s="10">
        <v>231</v>
      </c>
      <c r="C15">
        <v>12</v>
      </c>
    </row>
    <row r="16" spans="1:5">
      <c r="A16" s="9">
        <v>1.0509999999999999</v>
      </c>
      <c r="B16" s="10">
        <v>269.60000000000002</v>
      </c>
      <c r="C16">
        <v>12</v>
      </c>
      <c r="D16" s="5" t="s">
        <v>28</v>
      </c>
      <c r="E16">
        <f>CORREL(A9:A16,B9:B16)</f>
        <v>0.20232731114311001</v>
      </c>
    </row>
    <row r="17" spans="1:5">
      <c r="A17" s="9">
        <v>0.41</v>
      </c>
      <c r="B17" s="10">
        <v>222.5</v>
      </c>
      <c r="C17">
        <v>24</v>
      </c>
    </row>
    <row r="18" spans="1:5">
      <c r="A18" s="9">
        <v>0.70099999999999996</v>
      </c>
      <c r="B18" s="10">
        <v>221.1</v>
      </c>
      <c r="C18">
        <v>24</v>
      </c>
    </row>
    <row r="19" spans="1:5">
      <c r="A19" s="9">
        <v>0.65</v>
      </c>
      <c r="B19" s="10">
        <v>208.9</v>
      </c>
      <c r="C19">
        <v>24</v>
      </c>
    </row>
    <row r="20" spans="1:5">
      <c r="A20" s="9">
        <v>0.23400000000000001</v>
      </c>
      <c r="B20" s="10">
        <v>170.1</v>
      </c>
      <c r="C20">
        <v>24</v>
      </c>
    </row>
    <row r="21" spans="1:5">
      <c r="A21" s="9">
        <v>0.67400000000000004</v>
      </c>
      <c r="B21" s="10">
        <v>254.5</v>
      </c>
      <c r="C21">
        <v>24</v>
      </c>
    </row>
    <row r="22" spans="1:5">
      <c r="A22" s="9">
        <v>0.54500000000000004</v>
      </c>
      <c r="B22" s="10">
        <v>263.89999999999998</v>
      </c>
      <c r="C22">
        <v>24</v>
      </c>
    </row>
    <row r="23" spans="1:5">
      <c r="A23" s="9">
        <v>0.42899999999999999</v>
      </c>
      <c r="B23" s="10">
        <v>249.1</v>
      </c>
      <c r="C23">
        <v>24</v>
      </c>
    </row>
    <row r="24" spans="1:5">
      <c r="A24" s="9">
        <v>0.35799999999999998</v>
      </c>
      <c r="B24" s="10">
        <v>210.8</v>
      </c>
      <c r="C24">
        <v>24</v>
      </c>
      <c r="D24" s="5" t="s">
        <v>29</v>
      </c>
      <c r="E24">
        <f>CORREL(A17:A24,B17:B24)</f>
        <v>0.52448359425461344</v>
      </c>
    </row>
    <row r="26" spans="1:5">
      <c r="D26" s="5" t="s">
        <v>30</v>
      </c>
      <c r="E26">
        <f>CORREL(A2:A24,B2:B24)</f>
        <v>0.44992001901124096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M-H検定(p.97)</vt:lpstr>
      <vt:lpstr>問1(p.98)</vt:lpstr>
      <vt:lpstr>髪の色</vt:lpstr>
      <vt:lpstr>Mantel-Cox法</vt:lpstr>
      <vt:lpstr>交絡要因の実例</vt:lpstr>
    </vt:vector>
  </TitlesOfParts>
  <Company>長崎女子短期大学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森　弘行</cp:lastModifiedBy>
  <dcterms:created xsi:type="dcterms:W3CDTF">2006-07-28T02:33:09Z</dcterms:created>
  <dcterms:modified xsi:type="dcterms:W3CDTF">2019-12-09T01:07:03Z</dcterms:modified>
</cp:coreProperties>
</file>