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授業\統計処理\演習\"/>
    </mc:Choice>
  </mc:AlternateContent>
  <xr:revisionPtr revIDLastSave="0" documentId="13_ncr:1_{0D37EDA7-B402-49A0-BB7C-135EF9039F3A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問1(p.49)" sheetId="2" r:id="rId1"/>
    <sheet name="例題1(p.55)" sheetId="3" r:id="rId2"/>
    <sheet name="練習1（p.55）" sheetId="4" r:id="rId3"/>
    <sheet name="支持率調査" sheetId="1" r:id="rId4"/>
    <sheet name="練習3(p.58)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4" l="1"/>
  <c r="B24" i="4"/>
  <c r="C24" i="4"/>
  <c r="D24" i="4"/>
  <c r="E24" i="4"/>
  <c r="B25" i="4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2" i="4"/>
  <c r="C32" i="4"/>
  <c r="D32" i="4"/>
  <c r="E32" i="4"/>
  <c r="C23" i="4"/>
  <c r="D23" i="4"/>
  <c r="E23" i="4"/>
  <c r="D29" i="1"/>
  <c r="B29" i="1" s="1"/>
  <c r="D25" i="1"/>
  <c r="B25" i="1" s="1"/>
  <c r="D26" i="1"/>
  <c r="C26" i="1" s="1"/>
  <c r="D27" i="1"/>
  <c r="C27" i="1" s="1"/>
  <c r="D28" i="1"/>
  <c r="B28" i="1" s="1"/>
  <c r="D19" i="1"/>
  <c r="B19" i="1" s="1"/>
  <c r="B20" i="1"/>
  <c r="D20" i="1"/>
  <c r="C20" i="1" s="1"/>
  <c r="D21" i="1"/>
  <c r="B21" i="1" s="1"/>
  <c r="D22" i="1"/>
  <c r="B22" i="1" s="1"/>
  <c r="D23" i="1"/>
  <c r="B23" i="1" s="1"/>
  <c r="D24" i="1"/>
  <c r="C24" i="1" s="1"/>
  <c r="D12" i="1"/>
  <c r="B12" i="1" s="1"/>
  <c r="D13" i="1"/>
  <c r="C13" i="1" s="1"/>
  <c r="D14" i="1"/>
  <c r="B14" i="1" s="1"/>
  <c r="D15" i="1"/>
  <c r="B15" i="1" s="1"/>
  <c r="D16" i="1"/>
  <c r="B16" i="1" s="1"/>
  <c r="D17" i="1"/>
  <c r="C17" i="1" s="1"/>
  <c r="D18" i="1"/>
  <c r="B18" i="1" s="1"/>
  <c r="D4" i="1"/>
  <c r="D5" i="1"/>
  <c r="D6" i="1"/>
  <c r="D7" i="1"/>
  <c r="D8" i="1"/>
  <c r="D9" i="1"/>
  <c r="D10" i="1"/>
  <c r="D11" i="1"/>
  <c r="D3" i="1"/>
  <c r="G20" i="4"/>
  <c r="H20" i="4"/>
  <c r="D20" i="4"/>
  <c r="D19" i="4"/>
  <c r="B19" i="4"/>
  <c r="H19" i="4" s="1"/>
  <c r="D9" i="3"/>
  <c r="B24" i="1" l="1"/>
  <c r="C14" i="1"/>
  <c r="C18" i="1"/>
  <c r="C21" i="1"/>
  <c r="B26" i="1"/>
  <c r="G19" i="4"/>
  <c r="B13" i="1"/>
  <c r="B17" i="1"/>
  <c r="C29" i="1"/>
  <c r="C28" i="1"/>
  <c r="B27" i="1"/>
  <c r="C25" i="1"/>
  <c r="C22" i="1"/>
  <c r="C23" i="1"/>
  <c r="C19" i="1"/>
  <c r="C15" i="1"/>
  <c r="C16" i="1"/>
  <c r="C12" i="1"/>
  <c r="C8" i="5"/>
  <c r="C9" i="5"/>
  <c r="B9" i="5"/>
  <c r="B8" i="5"/>
  <c r="B11" i="1"/>
  <c r="C11" i="1"/>
  <c r="B9" i="3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C3" i="1"/>
  <c r="B3" i="1"/>
</calcChain>
</file>

<file path=xl/sharedStrings.xml><?xml version="1.0" encoding="utf-8"?>
<sst xmlns="http://schemas.openxmlformats.org/spreadsheetml/2006/main" count="31" uniqueCount="25">
  <si>
    <t>p</t>
    <phoneticPr fontId="2"/>
  </si>
  <si>
    <t>n</t>
    <phoneticPr fontId="2"/>
  </si>
  <si>
    <t>下限</t>
    <rPh sb="0" eb="2">
      <t>カゲン</t>
    </rPh>
    <phoneticPr fontId="2"/>
  </si>
  <si>
    <t>上限</t>
    <rPh sb="0" eb="2">
      <t>ジョウゲン</t>
    </rPh>
    <phoneticPr fontId="2"/>
  </si>
  <si>
    <t>CONFIDENCE</t>
  </si>
  <si>
    <t>B(4,0.5)</t>
    <phoneticPr fontId="2"/>
  </si>
  <si>
    <t>X</t>
    <phoneticPr fontId="2"/>
  </si>
  <si>
    <t>P(X)</t>
    <phoneticPr fontId="2"/>
  </si>
  <si>
    <t>n=</t>
    <phoneticPr fontId="2"/>
  </si>
  <si>
    <t>σ=</t>
    <phoneticPr fontId="2"/>
  </si>
  <si>
    <t>CONFIDENCE</t>
    <phoneticPr fontId="2"/>
  </si>
  <si>
    <t>標本平均</t>
  </si>
  <si>
    <t>標本平均</t>
    <rPh sb="0" eb="2">
      <t>ヒョウホン</t>
    </rPh>
    <rPh sb="2" eb="4">
      <t>ヘイキン</t>
    </rPh>
    <phoneticPr fontId="2"/>
  </si>
  <si>
    <t>±</t>
    <phoneticPr fontId="2"/>
  </si>
  <si>
    <t>±</t>
    <phoneticPr fontId="2"/>
  </si>
  <si>
    <t>n</t>
    <phoneticPr fontId="2"/>
  </si>
  <si>
    <t>公務員</t>
    <rPh sb="0" eb="3">
      <t>コウムイン</t>
    </rPh>
    <phoneticPr fontId="2"/>
  </si>
  <si>
    <t>中国語</t>
    <rPh sb="0" eb="3">
      <t>チュウゴクゴ</t>
    </rPh>
    <phoneticPr fontId="2"/>
  </si>
  <si>
    <t>学生数</t>
    <rPh sb="0" eb="3">
      <t>ガクセイスウ</t>
    </rPh>
    <phoneticPr fontId="2"/>
  </si>
  <si>
    <t>σ</t>
    <phoneticPr fontId="2"/>
  </si>
  <si>
    <t>CONFICENDE.NORM関数で信頼区間を求めることができます。</t>
    <rPh sb="15" eb="17">
      <t>カンスウ</t>
    </rPh>
    <rPh sb="18" eb="20">
      <t>シンライ</t>
    </rPh>
    <rPh sb="20" eb="22">
      <t>クカン</t>
    </rPh>
    <rPh sb="23" eb="24">
      <t>モト</t>
    </rPh>
    <phoneticPr fontId="2"/>
  </si>
  <si>
    <t>=CONFIDENCE.NORM(α,σ,n)</t>
    <phoneticPr fontId="2"/>
  </si>
  <si>
    <t>CONFIDENCE.NORM</t>
    <phoneticPr fontId="2"/>
  </si>
  <si>
    <t>=CONFIDENCE.NORM(1-$E$2,SQRT($B$1*(1-$B$1)/A3),1)</t>
    <phoneticPr fontId="2"/>
  </si>
  <si>
    <r>
      <t>N(μ,3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</si>
</sst>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_ "/>
    <numFmt numFmtId="177" formatCode="0.0000_ "/>
    <numFmt numFmtId="178" formatCode="0.000_ 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2" applyAlignment="1" applyProtection="1">
      <alignment vertical="center"/>
    </xf>
    <xf numFmtId="178" fontId="0" fillId="0" borderId="0" xfId="0" applyNumberFormat="1">
      <alignment vertical="center"/>
    </xf>
    <xf numFmtId="9" fontId="0" fillId="0" borderId="0" xfId="1" applyFont="1">
      <alignment vertical="center"/>
    </xf>
    <xf numFmtId="0" fontId="0" fillId="0" borderId="0" xfId="0" quotePrefix="1">
      <alignment vertical="center"/>
    </xf>
    <xf numFmtId="0" fontId="0" fillId="0" borderId="2" xfId="0" applyBorder="1">
      <alignment vertical="center"/>
    </xf>
    <xf numFmtId="177" fontId="0" fillId="0" borderId="0" xfId="0" applyNumberFormat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2" xfId="0" quotePrefix="1" applyNumberFormat="1" applyBorder="1">
      <alignment vertical="center"/>
    </xf>
    <xf numFmtId="0" fontId="0" fillId="0" borderId="0" xfId="0" applyAlignment="1">
      <alignment horizontal="center" vertical="center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73239708542784"/>
          <c:y val="8.5245901639344257E-2"/>
          <c:w val="0.79497989157693549"/>
          <c:h val="0.688524590163934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'問1(p.49)'!$B$2</c:f>
              <c:strCache>
                <c:ptCount val="1"/>
                <c:pt idx="0">
                  <c:v>P(X)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'問1(p.49)'!$A$3:$A$7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'問1(p.49)'!$B$3:$B$7</c:f>
              <c:numCache>
                <c:formatCode>0.0000_ 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E94-4D5B-A1DE-D4E6F9264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50409568"/>
        <c:axId val="250410744"/>
      </c:barChart>
      <c:catAx>
        <c:axId val="250409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X</a:t>
                </a:r>
              </a:p>
            </c:rich>
          </c:tx>
          <c:layout>
            <c:manualLayout>
              <c:xMode val="edge"/>
              <c:yMode val="edge"/>
              <c:x val="0.56067002879636507"/>
              <c:y val="0.878688524590163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0410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0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P(X)</a:t>
                </a:r>
              </a:p>
            </c:rich>
          </c:tx>
          <c:layout>
            <c:manualLayout>
              <c:xMode val="edge"/>
              <c:yMode val="edge"/>
              <c:x val="3.3472837540081499E-2"/>
              <c:y val="0.377049180327868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0409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38470445865255"/>
          <c:y val="6.944463282506734E-2"/>
          <c:w val="0.73028171288991162"/>
          <c:h val="0.755557605136732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支持率調査!$B$2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支持率調査!$A$3:$A$29</c:f>
              <c:numCache>
                <c:formatCode>General</c:formatCode>
                <c:ptCount val="27"/>
                <c:pt idx="0">
                  <c:v>40</c:v>
                </c:pt>
                <c:pt idx="1">
                  <c:v>60</c:v>
                </c:pt>
                <c:pt idx="2">
                  <c:v>80</c:v>
                </c:pt>
                <c:pt idx="3">
                  <c:v>100</c:v>
                </c:pt>
                <c:pt idx="4">
                  <c:v>200</c:v>
                </c:pt>
                <c:pt idx="5">
                  <c:v>300</c:v>
                </c:pt>
                <c:pt idx="6">
                  <c:v>400</c:v>
                </c:pt>
                <c:pt idx="7">
                  <c:v>500</c:v>
                </c:pt>
                <c:pt idx="8">
                  <c:v>1000</c:v>
                </c:pt>
                <c:pt idx="9">
                  <c:v>1500</c:v>
                </c:pt>
                <c:pt idx="10">
                  <c:v>2000</c:v>
                </c:pt>
                <c:pt idx="11">
                  <c:v>2500</c:v>
                </c:pt>
                <c:pt idx="12">
                  <c:v>3000</c:v>
                </c:pt>
                <c:pt idx="13">
                  <c:v>3500</c:v>
                </c:pt>
                <c:pt idx="14">
                  <c:v>4000</c:v>
                </c:pt>
                <c:pt idx="15">
                  <c:v>4500</c:v>
                </c:pt>
                <c:pt idx="16">
                  <c:v>5000</c:v>
                </c:pt>
                <c:pt idx="17">
                  <c:v>5500</c:v>
                </c:pt>
                <c:pt idx="18">
                  <c:v>6000</c:v>
                </c:pt>
                <c:pt idx="19">
                  <c:v>6500</c:v>
                </c:pt>
                <c:pt idx="20">
                  <c:v>7000</c:v>
                </c:pt>
                <c:pt idx="21">
                  <c:v>7500</c:v>
                </c:pt>
                <c:pt idx="22">
                  <c:v>8000</c:v>
                </c:pt>
                <c:pt idx="23">
                  <c:v>8500</c:v>
                </c:pt>
                <c:pt idx="24">
                  <c:v>9000</c:v>
                </c:pt>
                <c:pt idx="25">
                  <c:v>9500</c:v>
                </c:pt>
                <c:pt idx="26">
                  <c:v>10000</c:v>
                </c:pt>
              </c:numCache>
            </c:numRef>
          </c:xVal>
          <c:yVal>
            <c:numRef>
              <c:f>支持率調査!$B$3:$B$29</c:f>
              <c:numCache>
                <c:formatCode>0.000_ </c:formatCode>
                <c:ptCount val="27"/>
                <c:pt idx="0">
                  <c:v>0.11581043922121326</c:v>
                </c:pt>
                <c:pt idx="1">
                  <c:v>0.14043468242792734</c:v>
                </c:pt>
                <c:pt idx="2">
                  <c:v>0.15511365160887552</c:v>
                </c:pt>
                <c:pt idx="3">
                  <c:v>0.16513106994428714</c:v>
                </c:pt>
                <c:pt idx="4">
                  <c:v>0.18998860404555865</c:v>
                </c:pt>
                <c:pt idx="5">
                  <c:v>0.20100090038649865</c:v>
                </c:pt>
                <c:pt idx="6">
                  <c:v>0.20756553497214358</c:v>
                </c:pt>
                <c:pt idx="7">
                  <c:v>0.2120454606435502</c:v>
                </c:pt>
                <c:pt idx="8">
                  <c:v>0.22316208784424266</c:v>
                </c:pt>
                <c:pt idx="9">
                  <c:v>0.22808693648558548</c:v>
                </c:pt>
                <c:pt idx="10">
                  <c:v>0.23102273032177512</c:v>
                </c:pt>
                <c:pt idx="11">
                  <c:v>0.23302621398885742</c:v>
                </c:pt>
                <c:pt idx="12">
                  <c:v>0.23450512419238598</c:v>
                </c:pt>
                <c:pt idx="13">
                  <c:v>0.23565453253383148</c:v>
                </c:pt>
                <c:pt idx="14">
                  <c:v>0.23658104392212131</c:v>
                </c:pt>
                <c:pt idx="15">
                  <c:v>0.2373484868811834</c:v>
                </c:pt>
                <c:pt idx="16">
                  <c:v>0.23799772080911172</c:v>
                </c:pt>
                <c:pt idx="17">
                  <c:v>0.23855627580580718</c:v>
                </c:pt>
                <c:pt idx="18">
                  <c:v>0.23904346824279274</c:v>
                </c:pt>
                <c:pt idx="19">
                  <c:v>0.23947330478566956</c:v>
                </c:pt>
                <c:pt idx="20">
                  <c:v>0.23985622267538123</c:v>
                </c:pt>
                <c:pt idx="21">
                  <c:v>0.24020018007729974</c:v>
                </c:pt>
                <c:pt idx="22">
                  <c:v>0.24051136516088756</c:v>
                </c:pt>
                <c:pt idx="23">
                  <c:v>0.24079467207421734</c:v>
                </c:pt>
                <c:pt idx="24">
                  <c:v>0.24105402928141423</c:v>
                </c:pt>
                <c:pt idx="25">
                  <c:v>0.24129263149982094</c:v>
                </c:pt>
                <c:pt idx="26">
                  <c:v>0.24151310699442871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C4-4313-A421-209542D6C70A}"/>
            </c:ext>
          </c:extLst>
        </c:ser>
        <c:ser>
          <c:idx val="1"/>
          <c:order val="1"/>
          <c:tx>
            <c:strRef>
              <c:f>支持率調査!$C$2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支持率調査!$A$3:$A$29</c:f>
              <c:numCache>
                <c:formatCode>General</c:formatCode>
                <c:ptCount val="27"/>
                <c:pt idx="0">
                  <c:v>40</c:v>
                </c:pt>
                <c:pt idx="1">
                  <c:v>60</c:v>
                </c:pt>
                <c:pt idx="2">
                  <c:v>80</c:v>
                </c:pt>
                <c:pt idx="3">
                  <c:v>100</c:v>
                </c:pt>
                <c:pt idx="4">
                  <c:v>200</c:v>
                </c:pt>
                <c:pt idx="5">
                  <c:v>300</c:v>
                </c:pt>
                <c:pt idx="6">
                  <c:v>400</c:v>
                </c:pt>
                <c:pt idx="7">
                  <c:v>500</c:v>
                </c:pt>
                <c:pt idx="8">
                  <c:v>1000</c:v>
                </c:pt>
                <c:pt idx="9">
                  <c:v>1500</c:v>
                </c:pt>
                <c:pt idx="10">
                  <c:v>2000</c:v>
                </c:pt>
                <c:pt idx="11">
                  <c:v>2500</c:v>
                </c:pt>
                <c:pt idx="12">
                  <c:v>3000</c:v>
                </c:pt>
                <c:pt idx="13">
                  <c:v>3500</c:v>
                </c:pt>
                <c:pt idx="14">
                  <c:v>4000</c:v>
                </c:pt>
                <c:pt idx="15">
                  <c:v>4500</c:v>
                </c:pt>
                <c:pt idx="16">
                  <c:v>5000</c:v>
                </c:pt>
                <c:pt idx="17">
                  <c:v>5500</c:v>
                </c:pt>
                <c:pt idx="18">
                  <c:v>6000</c:v>
                </c:pt>
                <c:pt idx="19">
                  <c:v>6500</c:v>
                </c:pt>
                <c:pt idx="20">
                  <c:v>7000</c:v>
                </c:pt>
                <c:pt idx="21">
                  <c:v>7500</c:v>
                </c:pt>
                <c:pt idx="22">
                  <c:v>8000</c:v>
                </c:pt>
                <c:pt idx="23">
                  <c:v>8500</c:v>
                </c:pt>
                <c:pt idx="24">
                  <c:v>9000</c:v>
                </c:pt>
                <c:pt idx="25">
                  <c:v>9500</c:v>
                </c:pt>
                <c:pt idx="26">
                  <c:v>10000</c:v>
                </c:pt>
              </c:numCache>
            </c:numRef>
          </c:xVal>
          <c:yVal>
            <c:numRef>
              <c:f>支持率調査!$C$3:$C$29</c:f>
              <c:numCache>
                <c:formatCode>0.000_ </c:formatCode>
                <c:ptCount val="27"/>
                <c:pt idx="0">
                  <c:v>0.38418956077878674</c:v>
                </c:pt>
                <c:pt idx="1">
                  <c:v>0.35956531757207266</c:v>
                </c:pt>
                <c:pt idx="2">
                  <c:v>0.34488634839112448</c:v>
                </c:pt>
                <c:pt idx="3">
                  <c:v>0.33486893005571283</c:v>
                </c:pt>
                <c:pt idx="4">
                  <c:v>0.31001139595444138</c:v>
                </c:pt>
                <c:pt idx="5">
                  <c:v>0.29899909961350135</c:v>
                </c:pt>
                <c:pt idx="6">
                  <c:v>0.29243446502785642</c:v>
                </c:pt>
                <c:pt idx="7">
                  <c:v>0.28795453935644977</c:v>
                </c:pt>
                <c:pt idx="8">
                  <c:v>0.27683791215575737</c:v>
                </c:pt>
                <c:pt idx="9">
                  <c:v>0.27191306351441452</c:v>
                </c:pt>
                <c:pt idx="10">
                  <c:v>0.26897726967822488</c:v>
                </c:pt>
                <c:pt idx="11">
                  <c:v>0.26697378601114258</c:v>
                </c:pt>
                <c:pt idx="12">
                  <c:v>0.26549487580761405</c:v>
                </c:pt>
                <c:pt idx="13">
                  <c:v>0.26434546746616849</c:v>
                </c:pt>
                <c:pt idx="14">
                  <c:v>0.26341895607787869</c:v>
                </c:pt>
                <c:pt idx="15">
                  <c:v>0.26265151311881663</c:v>
                </c:pt>
                <c:pt idx="16">
                  <c:v>0.26200227919088825</c:v>
                </c:pt>
                <c:pt idx="17">
                  <c:v>0.26144372419419282</c:v>
                </c:pt>
                <c:pt idx="18">
                  <c:v>0.26095653175720729</c:v>
                </c:pt>
                <c:pt idx="19">
                  <c:v>0.26052669521433042</c:v>
                </c:pt>
                <c:pt idx="20">
                  <c:v>0.26014377732461874</c:v>
                </c:pt>
                <c:pt idx="21">
                  <c:v>0.25979981992270029</c:v>
                </c:pt>
                <c:pt idx="22">
                  <c:v>0.25948863483911244</c:v>
                </c:pt>
                <c:pt idx="23">
                  <c:v>0.25920532792578266</c:v>
                </c:pt>
                <c:pt idx="24">
                  <c:v>0.25894597071858577</c:v>
                </c:pt>
                <c:pt idx="25">
                  <c:v>0.25870736850017906</c:v>
                </c:pt>
                <c:pt idx="26">
                  <c:v>0.25848689300557126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C4-4313-A421-209542D6C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411528"/>
        <c:axId val="250411920"/>
      </c:scatterChart>
      <c:valAx>
        <c:axId val="250411528"/>
        <c:scaling>
          <c:orientation val="minMax"/>
          <c:max val="10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ｎ</a:t>
                </a:r>
              </a:p>
            </c:rich>
          </c:tx>
          <c:layout>
            <c:manualLayout>
              <c:xMode val="edge"/>
              <c:yMode val="edge"/>
              <c:x val="0.54198607960122358"/>
              <c:y val="0.902780226725875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0411920"/>
        <c:crosses val="autoZero"/>
        <c:crossBetween val="midCat"/>
      </c:valAx>
      <c:valAx>
        <c:axId val="25041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信頼区間</a:t>
                </a:r>
              </a:p>
            </c:rich>
          </c:tx>
          <c:layout>
            <c:manualLayout>
              <c:xMode val="edge"/>
              <c:yMode val="edge"/>
              <c:x val="4.0712569359716323E-2"/>
              <c:y val="0.36944544662935824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04115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19050</xdr:rowOff>
    </xdr:from>
    <xdr:to>
      <xdr:col>9</xdr:col>
      <xdr:colOff>47625</xdr:colOff>
      <xdr:row>18</xdr:row>
      <xdr:rowOff>9525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538162</xdr:colOff>
      <xdr:row>5</xdr:row>
      <xdr:rowOff>147637</xdr:rowOff>
    </xdr:from>
    <xdr:ext cx="1903470" cy="376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0A6E07B6-EA46-4AD5-9EAB-910FA922455A}"/>
                </a:ext>
              </a:extLst>
            </xdr:cNvPr>
            <xdr:cNvSpPr txBox="1"/>
          </xdr:nvSpPr>
          <xdr:spPr>
            <a:xfrm>
              <a:off x="3890962" y="1004887"/>
              <a:ext cx="1903470" cy="376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2−1.96</m:t>
                        </m:r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</m:t>
                        </m:r>
                        <m:f>
                          <m:f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4</m:t>
                                </m:r>
                              </m:e>
                            </m:rad>
                          </m:den>
                        </m:f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,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2+1.96×</m:t>
                        </m:r>
                        <m:f>
                          <m:f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4</m:t>
                                </m:r>
                              </m:e>
                            </m:rad>
                          </m:den>
                        </m:f>
                      </m:e>
                    </m:d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0A6E07B6-EA46-4AD5-9EAB-910FA922455A}"/>
                </a:ext>
              </a:extLst>
            </xdr:cNvPr>
            <xdr:cNvSpPr txBox="1"/>
          </xdr:nvSpPr>
          <xdr:spPr>
            <a:xfrm>
              <a:off x="3890962" y="1004887"/>
              <a:ext cx="1903470" cy="376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0">
                  <a:latin typeface="Cambria Math" panose="02040503050406030204" pitchFamily="18" charset="0"/>
                </a:rPr>
                <a:t>[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2−1.96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×2/√4,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1.9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×2/√4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]</a:t>
              </a:r>
              <a:endParaRPr kumimoji="1" lang="ja-JP" altLang="en-US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16</xdr:row>
      <xdr:rowOff>76200</xdr:rowOff>
    </xdr:from>
    <xdr:ext cx="2351798" cy="376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89D50D84-5E66-4306-A7E5-AC703695B233}"/>
                </a:ext>
              </a:extLst>
            </xdr:cNvPr>
            <xdr:cNvSpPr txBox="1"/>
          </xdr:nvSpPr>
          <xdr:spPr>
            <a:xfrm>
              <a:off x="5372100" y="2847975"/>
              <a:ext cx="2351798" cy="376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2.5−1.96</m:t>
                        </m:r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</m:t>
                        </m:r>
                        <m:f>
                          <m:f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16</m:t>
                                </m:r>
                              </m:e>
                            </m:rad>
                          </m:den>
                        </m:f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,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2.5+1.96×</m:t>
                        </m:r>
                        <m:f>
                          <m:f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16</m:t>
                                </m:r>
                              </m:e>
                            </m:rad>
                          </m:den>
                        </m:f>
                      </m:e>
                    </m:d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89D50D84-5E66-4306-A7E5-AC703695B233}"/>
                </a:ext>
              </a:extLst>
            </xdr:cNvPr>
            <xdr:cNvSpPr txBox="1"/>
          </xdr:nvSpPr>
          <xdr:spPr>
            <a:xfrm>
              <a:off x="5372100" y="2847975"/>
              <a:ext cx="2351798" cy="376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0">
                  <a:latin typeface="Cambria Math" panose="02040503050406030204" pitchFamily="18" charset="0"/>
                </a:rPr>
                <a:t>[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2.5−1.96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×3/√16,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.5+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1.9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/√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16]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8</xdr:col>
      <xdr:colOff>200025</xdr:colOff>
      <xdr:row>18</xdr:row>
      <xdr:rowOff>142875</xdr:rowOff>
    </xdr:from>
    <xdr:ext cx="2273699" cy="376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>
              <a:extLst>
                <a:ext uri="{FF2B5EF4-FFF2-40B4-BE49-F238E27FC236}">
                  <a16:creationId xmlns:a16="http://schemas.microsoft.com/office/drawing/2014/main" id="{C8A9A38A-E1B7-47BC-BE8D-EFAA4CDFEFBF}"/>
                </a:ext>
              </a:extLst>
            </xdr:cNvPr>
            <xdr:cNvSpPr txBox="1"/>
          </xdr:nvSpPr>
          <xdr:spPr>
            <a:xfrm>
              <a:off x="5419725" y="3257550"/>
              <a:ext cx="2273699" cy="376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2.5−2.58</m:t>
                        </m:r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</m:t>
                        </m:r>
                        <m:f>
                          <m:f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kumimoji="1" lang="en-US" altLang="ja-JP" sz="1100" b="0" i="1"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16</m:t>
                                </m:r>
                              </m:e>
                            </m:rad>
                          </m:den>
                        </m:f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,</m:t>
                        </m:r>
                        <m:r>
                          <a:rPr kumimoji="1" lang="en-US" altLang="ja-JP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2.5+2.58×</m:t>
                        </m:r>
                        <m:f>
                          <m:fPr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3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16</m:t>
                                </m:r>
                              </m:e>
                            </m:rad>
                          </m:den>
                        </m:f>
                      </m:e>
                    </m:d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3" name="テキスト ボックス 2">
              <a:extLst>
                <a:ext uri="{FF2B5EF4-FFF2-40B4-BE49-F238E27FC236}">
                  <a16:creationId xmlns:a16="http://schemas.microsoft.com/office/drawing/2014/main" id="{C8A9A38A-E1B7-47BC-BE8D-EFAA4CDFEFBF}"/>
                </a:ext>
              </a:extLst>
            </xdr:cNvPr>
            <xdr:cNvSpPr txBox="1"/>
          </xdr:nvSpPr>
          <xdr:spPr>
            <a:xfrm>
              <a:off x="5419725" y="3257550"/>
              <a:ext cx="2273699" cy="376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0">
                  <a:latin typeface="Cambria Math" panose="02040503050406030204" pitchFamily="18" charset="0"/>
                </a:rPr>
                <a:t>[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2.5−2.58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×3/√16,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.5+2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.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58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×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/√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16]</a:t>
              </a:r>
              <a:endParaRPr kumimoji="1" lang="ja-JP" altLang="en-US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12</xdr:row>
      <xdr:rowOff>47625</xdr:rowOff>
    </xdr:from>
    <xdr:to>
      <xdr:col>11</xdr:col>
      <xdr:colOff>447675</xdr:colOff>
      <xdr:row>32</xdr:row>
      <xdr:rowOff>47625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pport.microsoft.com/ja-jp/office/confidence-norm-%E9%96%A2%E6%95%B0-7cec58a6-85bb-488d-91c3-63828d4fbfd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B3" sqref="B3"/>
    </sheetView>
  </sheetViews>
  <sheetFormatPr defaultRowHeight="13"/>
  <sheetData>
    <row r="1" spans="1:2">
      <c r="A1" s="4" t="s">
        <v>5</v>
      </c>
    </row>
    <row r="2" spans="1:2">
      <c r="A2" s="2" t="s">
        <v>6</v>
      </c>
      <c r="B2" s="2" t="s">
        <v>7</v>
      </c>
    </row>
    <row r="3" spans="1:2">
      <c r="A3">
        <v>0</v>
      </c>
      <c r="B3" s="10"/>
    </row>
    <row r="4" spans="1:2">
      <c r="A4">
        <v>1</v>
      </c>
      <c r="B4" s="10"/>
    </row>
    <row r="5" spans="1:2">
      <c r="A5">
        <v>2</v>
      </c>
      <c r="B5" s="10"/>
    </row>
    <row r="6" spans="1:2">
      <c r="A6">
        <v>3</v>
      </c>
      <c r="B6" s="10"/>
    </row>
    <row r="7" spans="1:2">
      <c r="A7">
        <v>4</v>
      </c>
      <c r="B7" s="10"/>
    </row>
  </sheetData>
  <phoneticPr fontId="2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workbookViewId="0">
      <selection activeCell="D3" sqref="D3"/>
    </sheetView>
  </sheetViews>
  <sheetFormatPr defaultRowHeight="13"/>
  <cols>
    <col min="1" max="1" width="10.453125" customWidth="1"/>
    <col min="3" max="3" width="5.6328125" customWidth="1"/>
    <col min="4" max="4" width="9.90625" customWidth="1"/>
  </cols>
  <sheetData>
    <row r="1" spans="1:5">
      <c r="A1" s="1" t="s">
        <v>8</v>
      </c>
      <c r="B1">
        <v>4</v>
      </c>
    </row>
    <row r="2" spans="1:5">
      <c r="A2" s="1" t="s">
        <v>9</v>
      </c>
      <c r="B2">
        <v>2</v>
      </c>
    </row>
    <row r="3" spans="1:5">
      <c r="B3" t="s">
        <v>6</v>
      </c>
      <c r="D3" s="5" t="s">
        <v>20</v>
      </c>
    </row>
    <row r="4" spans="1:5">
      <c r="B4">
        <v>0</v>
      </c>
    </row>
    <row r="5" spans="1:5">
      <c r="B5">
        <v>1</v>
      </c>
    </row>
    <row r="6" spans="1:5">
      <c r="B6">
        <v>2</v>
      </c>
    </row>
    <row r="7" spans="1:5">
      <c r="B7">
        <v>5</v>
      </c>
    </row>
    <row r="8" spans="1:5">
      <c r="B8" s="1" t="s">
        <v>11</v>
      </c>
      <c r="D8" t="s">
        <v>10</v>
      </c>
    </row>
    <row r="9" spans="1:5">
      <c r="B9">
        <f>AVERAGE(B4:B7)</f>
        <v>2</v>
      </c>
      <c r="C9" s="4" t="s">
        <v>13</v>
      </c>
      <c r="D9" s="11">
        <f>_xlfn.CONFIDENCE.NORM(1-E9,B2,B1)</f>
        <v>2.5758293035488999</v>
      </c>
      <c r="E9" s="3">
        <v>0.99</v>
      </c>
    </row>
    <row r="10" spans="1:5">
      <c r="D10" s="8" t="s">
        <v>21</v>
      </c>
    </row>
    <row r="12" spans="1:5">
      <c r="A12" s="3"/>
    </row>
  </sheetData>
  <phoneticPr fontId="2"/>
  <hyperlinks>
    <hyperlink ref="D3" r:id="rId1" xr:uid="{00000000-0004-0000-0100-000000000000}"/>
  </hyperlinks>
  <pageMargins left="0.78700000000000003" right="0.78700000000000003" top="0.98399999999999999" bottom="0.98399999999999999" header="0.51200000000000001" footer="0.51200000000000001"/>
  <pageSetup paperSize="9" orientation="portrait" verticalDpi="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F31" sqref="F31"/>
    </sheetView>
  </sheetViews>
  <sheetFormatPr defaultRowHeight="13"/>
  <cols>
    <col min="2" max="5" width="10.08984375" customWidth="1"/>
  </cols>
  <sheetData>
    <row r="1" spans="1:3" ht="15.5">
      <c r="A1" s="12" t="s">
        <v>24</v>
      </c>
      <c r="B1" s="12" t="s">
        <v>6</v>
      </c>
      <c r="C1" s="1"/>
    </row>
    <row r="2" spans="1:3">
      <c r="B2">
        <v>0</v>
      </c>
    </row>
    <row r="3" spans="1:3">
      <c r="B3">
        <v>1</v>
      </c>
    </row>
    <row r="4" spans="1:3">
      <c r="B4">
        <v>1</v>
      </c>
    </row>
    <row r="5" spans="1:3">
      <c r="B5">
        <v>2</v>
      </c>
    </row>
    <row r="6" spans="1:3">
      <c r="B6">
        <v>2</v>
      </c>
    </row>
    <row r="7" spans="1:3">
      <c r="B7">
        <v>2</v>
      </c>
    </row>
    <row r="8" spans="1:3">
      <c r="B8">
        <v>2</v>
      </c>
    </row>
    <row r="9" spans="1:3">
      <c r="B9">
        <v>2</v>
      </c>
    </row>
    <row r="10" spans="1:3">
      <c r="B10">
        <v>2</v>
      </c>
    </row>
    <row r="11" spans="1:3">
      <c r="B11">
        <v>3</v>
      </c>
    </row>
    <row r="12" spans="1:3">
      <c r="B12">
        <v>3</v>
      </c>
    </row>
    <row r="13" spans="1:3">
      <c r="B13">
        <v>3</v>
      </c>
    </row>
    <row r="14" spans="1:3">
      <c r="B14">
        <v>4</v>
      </c>
    </row>
    <row r="15" spans="1:3">
      <c r="B15">
        <v>4</v>
      </c>
    </row>
    <row r="16" spans="1:3">
      <c r="B16">
        <v>4</v>
      </c>
    </row>
    <row r="17" spans="1:8">
      <c r="A17" s="13"/>
      <c r="B17" s="13">
        <v>5</v>
      </c>
    </row>
    <row r="18" spans="1:8">
      <c r="A18" s="2" t="s">
        <v>19</v>
      </c>
      <c r="B18" s="1" t="s">
        <v>12</v>
      </c>
      <c r="D18" t="s">
        <v>22</v>
      </c>
    </row>
    <row r="19" spans="1:8">
      <c r="A19">
        <v>3</v>
      </c>
      <c r="B19" s="11">
        <f>AVERAGE(B2:B17)</f>
        <v>2.5</v>
      </c>
      <c r="C19" s="4" t="s">
        <v>14</v>
      </c>
      <c r="D19" s="9">
        <f>_xlfn.CONFIDENCE.NORM(1-E19,$A$19,16)</f>
        <v>1.4699729884050403</v>
      </c>
      <c r="E19" s="7">
        <v>0.95</v>
      </c>
      <c r="G19">
        <f>B$19-D19</f>
        <v>1.0300270115949597</v>
      </c>
      <c r="H19">
        <f>B$19+D19</f>
        <v>3.9699729884050403</v>
      </c>
    </row>
    <row r="20" spans="1:8">
      <c r="C20" s="4" t="s">
        <v>14</v>
      </c>
      <c r="D20" s="9">
        <f>_xlfn.CONFIDENCE.NORM(1-E20,$A$19,16)</f>
        <v>1.9318719776616748</v>
      </c>
      <c r="E20" s="7">
        <v>0.99</v>
      </c>
      <c r="G20">
        <f>B$19-D20</f>
        <v>0.56812802233832516</v>
      </c>
      <c r="H20">
        <f>B$19+D20</f>
        <v>4.4318719776616753</v>
      </c>
    </row>
    <row r="22" spans="1:8">
      <c r="B22">
        <v>0.1</v>
      </c>
      <c r="C22">
        <v>0.05</v>
      </c>
      <c r="D22">
        <v>0.01</v>
      </c>
      <c r="E22">
        <v>1E-3</v>
      </c>
    </row>
    <row r="23" spans="1:8">
      <c r="A23">
        <v>1</v>
      </c>
      <c r="B23">
        <f t="shared" ref="B23:E32" si="0">_xlfn.T.INV.2T(B$22,$A23)</f>
        <v>6.3137515146750438</v>
      </c>
      <c r="C23">
        <f t="shared" si="0"/>
        <v>12.706204736174707</v>
      </c>
      <c r="D23">
        <f t="shared" si="0"/>
        <v>63.656741162871583</v>
      </c>
      <c r="E23">
        <f t="shared" si="0"/>
        <v>636.61924876871956</v>
      </c>
    </row>
    <row r="24" spans="1:8">
      <c r="A24">
        <v>2</v>
      </c>
      <c r="B24">
        <f t="shared" si="0"/>
        <v>2.9199855803537269</v>
      </c>
      <c r="C24">
        <f t="shared" si="0"/>
        <v>4.3026527297494637</v>
      </c>
      <c r="D24">
        <f t="shared" si="0"/>
        <v>9.9248432009182928</v>
      </c>
      <c r="E24">
        <f t="shared" si="0"/>
        <v>31.599054576443621</v>
      </c>
    </row>
    <row r="25" spans="1:8">
      <c r="A25">
        <v>3</v>
      </c>
      <c r="B25">
        <f t="shared" si="0"/>
        <v>2.3533634348018233</v>
      </c>
      <c r="C25">
        <f t="shared" si="0"/>
        <v>3.1824463052837091</v>
      </c>
      <c r="D25">
        <f t="shared" si="0"/>
        <v>5.8409093097333571</v>
      </c>
      <c r="E25">
        <f t="shared" si="0"/>
        <v>12.923978636687485</v>
      </c>
    </row>
    <row r="26" spans="1:8">
      <c r="A26">
        <v>4</v>
      </c>
      <c r="B26">
        <f t="shared" si="0"/>
        <v>2.1318467863266499</v>
      </c>
      <c r="C26">
        <f t="shared" si="0"/>
        <v>2.7764451051977934</v>
      </c>
      <c r="D26">
        <f t="shared" si="0"/>
        <v>4.604094871349993</v>
      </c>
      <c r="E26">
        <f t="shared" si="0"/>
        <v>8.6103015813792751</v>
      </c>
    </row>
    <row r="27" spans="1:8">
      <c r="A27">
        <v>5</v>
      </c>
      <c r="B27">
        <f t="shared" si="0"/>
        <v>2.0150483733330233</v>
      </c>
      <c r="C27">
        <f t="shared" si="0"/>
        <v>2.570581835636315</v>
      </c>
      <c r="D27">
        <f t="shared" si="0"/>
        <v>4.0321429835552278</v>
      </c>
      <c r="E27">
        <f t="shared" si="0"/>
        <v>6.8688266258811099</v>
      </c>
    </row>
    <row r="28" spans="1:8">
      <c r="A28">
        <v>6</v>
      </c>
      <c r="B28">
        <f t="shared" si="0"/>
        <v>1.9431802805153031</v>
      </c>
      <c r="C28">
        <f t="shared" si="0"/>
        <v>2.4469118511449697</v>
      </c>
      <c r="D28">
        <f t="shared" si="0"/>
        <v>3.7074280213247794</v>
      </c>
      <c r="E28">
        <f t="shared" si="0"/>
        <v>5.9588161788187586</v>
      </c>
    </row>
    <row r="29" spans="1:8">
      <c r="A29">
        <v>7</v>
      </c>
      <c r="B29">
        <f t="shared" si="0"/>
        <v>1.8945786050900073</v>
      </c>
      <c r="C29">
        <f t="shared" si="0"/>
        <v>2.3646242515927849</v>
      </c>
      <c r="D29">
        <f t="shared" si="0"/>
        <v>3.4994832973504946</v>
      </c>
      <c r="E29">
        <f t="shared" si="0"/>
        <v>5.4078825208617252</v>
      </c>
    </row>
    <row r="30" spans="1:8">
      <c r="A30">
        <v>8</v>
      </c>
      <c r="B30">
        <f t="shared" si="0"/>
        <v>1.8595480375308981</v>
      </c>
      <c r="C30">
        <f t="shared" si="0"/>
        <v>2.3060041352041671</v>
      </c>
      <c r="D30">
        <f t="shared" si="0"/>
        <v>3.3553873313333953</v>
      </c>
      <c r="E30">
        <f t="shared" si="0"/>
        <v>5.0413054333733669</v>
      </c>
    </row>
    <row r="31" spans="1:8">
      <c r="A31">
        <v>9</v>
      </c>
      <c r="B31">
        <f t="shared" si="0"/>
        <v>1.8331129326562374</v>
      </c>
      <c r="C31">
        <f t="shared" si="0"/>
        <v>2.2621571627982053</v>
      </c>
      <c r="D31">
        <f t="shared" si="0"/>
        <v>3.2498355415921263</v>
      </c>
      <c r="E31">
        <f t="shared" si="0"/>
        <v>4.7809125859311381</v>
      </c>
    </row>
    <row r="32" spans="1:8">
      <c r="A32">
        <v>10</v>
      </c>
      <c r="B32">
        <f t="shared" si="0"/>
        <v>1.812461122811676</v>
      </c>
      <c r="C32">
        <f t="shared" si="0"/>
        <v>2.2281388519862744</v>
      </c>
      <c r="D32">
        <f t="shared" si="0"/>
        <v>3.1692726726169518</v>
      </c>
      <c r="E32">
        <f t="shared" si="0"/>
        <v>4.586893858702636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9"/>
  <sheetViews>
    <sheetView workbookViewId="0">
      <selection activeCell="K33" sqref="K33"/>
    </sheetView>
  </sheetViews>
  <sheetFormatPr defaultRowHeight="13"/>
  <cols>
    <col min="1" max="1" width="6.453125" bestFit="1" customWidth="1"/>
    <col min="2" max="2" width="7.6328125" customWidth="1"/>
    <col min="3" max="3" width="6.08984375" customWidth="1"/>
    <col min="4" max="4" width="12.90625" bestFit="1" customWidth="1"/>
    <col min="5" max="5" width="4.36328125" customWidth="1"/>
  </cols>
  <sheetData>
    <row r="1" spans="1:5">
      <c r="A1" t="s">
        <v>0</v>
      </c>
      <c r="B1">
        <v>0.25</v>
      </c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3">
        <v>0.95</v>
      </c>
    </row>
    <row r="3" spans="1:5">
      <c r="A3">
        <v>40</v>
      </c>
      <c r="B3" s="6">
        <f>$B$1-D3</f>
        <v>0.11581043922121326</v>
      </c>
      <c r="C3" s="6">
        <f>$B$1+D3</f>
        <v>0.38418956077878674</v>
      </c>
      <c r="D3" s="14">
        <f>_xlfn.CONFIDENCE.NORM(1-$E$2,SQRT($B$1*(1-$B$1)/A3),1)</f>
        <v>0.13418956077878674</v>
      </c>
      <c r="E3" s="8" t="s">
        <v>23</v>
      </c>
    </row>
    <row r="4" spans="1:5">
      <c r="A4">
        <v>60</v>
      </c>
      <c r="B4" s="6">
        <f t="shared" ref="B4:B11" si="0">$B$1-D4</f>
        <v>0.14043468242792734</v>
      </c>
      <c r="C4" s="6">
        <f t="shared" ref="C4:C11" si="1">$B$1+D4</f>
        <v>0.35956531757207266</v>
      </c>
      <c r="D4" s="14">
        <f t="shared" ref="D4:D11" si="2">_xlfn.CONFIDENCE.NORM(1-$E$2,SQRT($B$1*(1-$B$1)/A4),1)</f>
        <v>0.10956531757207266</v>
      </c>
    </row>
    <row r="5" spans="1:5">
      <c r="A5">
        <v>80</v>
      </c>
      <c r="B5" s="6">
        <f t="shared" si="0"/>
        <v>0.15511365160887552</v>
      </c>
      <c r="C5" s="6">
        <f t="shared" si="1"/>
        <v>0.34488634839112448</v>
      </c>
      <c r="D5" s="14">
        <f t="shared" si="2"/>
        <v>9.4886348391124489E-2</v>
      </c>
    </row>
    <row r="6" spans="1:5">
      <c r="A6">
        <v>100</v>
      </c>
      <c r="B6" s="6">
        <f t="shared" si="0"/>
        <v>0.16513106994428714</v>
      </c>
      <c r="C6" s="6">
        <f t="shared" si="1"/>
        <v>0.33486893005571283</v>
      </c>
      <c r="D6" s="14">
        <f t="shared" si="2"/>
        <v>8.486893005571286E-2</v>
      </c>
    </row>
    <row r="7" spans="1:5">
      <c r="A7">
        <v>200</v>
      </c>
      <c r="B7" s="6">
        <f t="shared" si="0"/>
        <v>0.18998860404555865</v>
      </c>
      <c r="C7" s="6">
        <f t="shared" si="1"/>
        <v>0.31001139595444138</v>
      </c>
      <c r="D7" s="14">
        <f t="shared" si="2"/>
        <v>6.0011395954441354E-2</v>
      </c>
    </row>
    <row r="8" spans="1:5">
      <c r="A8">
        <v>300</v>
      </c>
      <c r="B8" s="6">
        <f t="shared" si="0"/>
        <v>0.20100090038649865</v>
      </c>
      <c r="C8" s="6">
        <f t="shared" si="1"/>
        <v>0.29899909961350135</v>
      </c>
      <c r="D8" s="14">
        <f t="shared" si="2"/>
        <v>4.8999099613501344E-2</v>
      </c>
    </row>
    <row r="9" spans="1:5">
      <c r="A9">
        <v>400</v>
      </c>
      <c r="B9" s="6">
        <f t="shared" si="0"/>
        <v>0.20756553497214358</v>
      </c>
      <c r="C9" s="6">
        <f t="shared" si="1"/>
        <v>0.29243446502785642</v>
      </c>
      <c r="D9" s="14">
        <f t="shared" si="2"/>
        <v>4.243446502785643E-2</v>
      </c>
    </row>
    <row r="10" spans="1:5">
      <c r="A10">
        <v>500</v>
      </c>
      <c r="B10" s="6">
        <f t="shared" si="0"/>
        <v>0.2120454606435502</v>
      </c>
      <c r="C10" s="6">
        <f t="shared" si="1"/>
        <v>0.28795453935644977</v>
      </c>
      <c r="D10" s="14">
        <f t="shared" si="2"/>
        <v>3.7954539356449796E-2</v>
      </c>
    </row>
    <row r="11" spans="1:5">
      <c r="A11">
        <v>1000</v>
      </c>
      <c r="B11" s="6">
        <f t="shared" si="0"/>
        <v>0.22316208784424266</v>
      </c>
      <c r="C11" s="6">
        <f t="shared" si="1"/>
        <v>0.27683791215575737</v>
      </c>
      <c r="D11" s="14">
        <f t="shared" si="2"/>
        <v>2.683791215575735E-2</v>
      </c>
    </row>
    <row r="12" spans="1:5">
      <c r="A12">
        <v>1500</v>
      </c>
      <c r="B12" s="6">
        <f t="shared" ref="B12:B20" si="3">$B$1-D12</f>
        <v>0.22808693648558548</v>
      </c>
      <c r="C12" s="6">
        <f t="shared" ref="C12:C20" si="4">$B$1+D12</f>
        <v>0.27191306351441452</v>
      </c>
      <c r="D12" s="14">
        <f t="shared" ref="D12:D20" si="5">_xlfn.CONFIDENCE.NORM(1-$E$2,SQRT($B$1*(1-$B$1)/A12),1)</f>
        <v>2.1913063514414535E-2</v>
      </c>
    </row>
    <row r="13" spans="1:5">
      <c r="A13">
        <v>2000</v>
      </c>
      <c r="B13" s="6">
        <f t="shared" si="3"/>
        <v>0.23102273032177512</v>
      </c>
      <c r="C13" s="6">
        <f t="shared" si="4"/>
        <v>0.26897726967822488</v>
      </c>
      <c r="D13" s="14">
        <f t="shared" si="5"/>
        <v>1.8977269678224898E-2</v>
      </c>
    </row>
    <row r="14" spans="1:5">
      <c r="A14">
        <v>2500</v>
      </c>
      <c r="B14" s="6">
        <f t="shared" si="3"/>
        <v>0.23302621398885742</v>
      </c>
      <c r="C14" s="6">
        <f t="shared" si="4"/>
        <v>0.26697378601114258</v>
      </c>
      <c r="D14" s="14">
        <f t="shared" si="5"/>
        <v>1.6973786011142571E-2</v>
      </c>
    </row>
    <row r="15" spans="1:5">
      <c r="A15">
        <v>3000</v>
      </c>
      <c r="B15" s="6">
        <f t="shared" si="3"/>
        <v>0.23450512419238598</v>
      </c>
      <c r="C15" s="6">
        <f t="shared" si="4"/>
        <v>0.26549487580761405</v>
      </c>
      <c r="D15" s="14">
        <f t="shared" si="5"/>
        <v>1.5494875807614035E-2</v>
      </c>
    </row>
    <row r="16" spans="1:5">
      <c r="A16">
        <v>3500</v>
      </c>
      <c r="B16" s="6">
        <f t="shared" si="3"/>
        <v>0.23565453253383148</v>
      </c>
      <c r="C16" s="6">
        <f t="shared" si="4"/>
        <v>0.26434546746616849</v>
      </c>
      <c r="D16" s="14">
        <f t="shared" si="5"/>
        <v>1.4345467466168519E-2</v>
      </c>
    </row>
    <row r="17" spans="1:4">
      <c r="A17">
        <v>4000</v>
      </c>
      <c r="B17" s="6">
        <f t="shared" si="3"/>
        <v>0.23658104392212131</v>
      </c>
      <c r="C17" s="6">
        <f t="shared" si="4"/>
        <v>0.26341895607787869</v>
      </c>
      <c r="D17" s="14">
        <f t="shared" si="5"/>
        <v>1.3418956077878675E-2</v>
      </c>
    </row>
    <row r="18" spans="1:4">
      <c r="A18">
        <v>4500</v>
      </c>
      <c r="B18" s="6">
        <f t="shared" si="3"/>
        <v>0.2373484868811834</v>
      </c>
      <c r="C18" s="6">
        <f t="shared" si="4"/>
        <v>0.26265151311881663</v>
      </c>
      <c r="D18" s="14">
        <f t="shared" si="5"/>
        <v>1.2651513118816599E-2</v>
      </c>
    </row>
    <row r="19" spans="1:4">
      <c r="A19">
        <v>5000</v>
      </c>
      <c r="B19" s="6">
        <f t="shared" si="3"/>
        <v>0.23799772080911172</v>
      </c>
      <c r="C19" s="6">
        <f t="shared" si="4"/>
        <v>0.26200227919088825</v>
      </c>
      <c r="D19" s="14">
        <f t="shared" si="5"/>
        <v>1.200227919088827E-2</v>
      </c>
    </row>
    <row r="20" spans="1:4">
      <c r="A20">
        <v>5500</v>
      </c>
      <c r="B20" s="6">
        <f t="shared" si="3"/>
        <v>0.23855627580580718</v>
      </c>
      <c r="C20" s="6">
        <f t="shared" si="4"/>
        <v>0.26144372419419282</v>
      </c>
      <c r="D20" s="14">
        <f t="shared" si="5"/>
        <v>1.1443724194192824E-2</v>
      </c>
    </row>
    <row r="21" spans="1:4">
      <c r="A21">
        <v>6000</v>
      </c>
      <c r="B21" s="6">
        <f t="shared" ref="B21:B24" si="6">$B$1-D21</f>
        <v>0.23904346824279274</v>
      </c>
      <c r="C21" s="6">
        <f t="shared" ref="C21:C24" si="7">$B$1+D21</f>
        <v>0.26095653175720729</v>
      </c>
      <c r="D21" s="14">
        <f t="shared" ref="D21:D24" si="8">_xlfn.CONFIDENCE.NORM(1-$E$2,SQRT($B$1*(1-$B$1)/A21),1)</f>
        <v>1.0956531757207268E-2</v>
      </c>
    </row>
    <row r="22" spans="1:4">
      <c r="A22">
        <v>6500</v>
      </c>
      <c r="B22" s="6">
        <f t="shared" si="6"/>
        <v>0.23947330478566956</v>
      </c>
      <c r="C22" s="6">
        <f t="shared" si="7"/>
        <v>0.26052669521433042</v>
      </c>
      <c r="D22" s="14">
        <f t="shared" si="8"/>
        <v>1.052669521433044E-2</v>
      </c>
    </row>
    <row r="23" spans="1:4">
      <c r="A23">
        <v>7000</v>
      </c>
      <c r="B23" s="6">
        <f t="shared" si="6"/>
        <v>0.23985622267538123</v>
      </c>
      <c r="C23" s="6">
        <f t="shared" si="7"/>
        <v>0.26014377732461874</v>
      </c>
      <c r="D23" s="14">
        <f t="shared" si="8"/>
        <v>1.0143777324618759E-2</v>
      </c>
    </row>
    <row r="24" spans="1:4">
      <c r="A24">
        <v>7500</v>
      </c>
      <c r="B24" s="6">
        <f t="shared" si="6"/>
        <v>0.24020018007729974</v>
      </c>
      <c r="C24" s="6">
        <f t="shared" si="7"/>
        <v>0.25979981992270029</v>
      </c>
      <c r="D24" s="14">
        <f t="shared" si="8"/>
        <v>9.7998199227002682E-3</v>
      </c>
    </row>
    <row r="25" spans="1:4">
      <c r="A25">
        <v>8000</v>
      </c>
      <c r="B25" s="6">
        <f t="shared" ref="B25:B29" si="9">$B$1-D25</f>
        <v>0.24051136516088756</v>
      </c>
      <c r="C25" s="6">
        <f t="shared" ref="C25:C29" si="10">$B$1+D25</f>
        <v>0.25948863483911244</v>
      </c>
      <c r="D25" s="14">
        <f t="shared" ref="D25:D29" si="11">_xlfn.CONFIDENCE.NORM(1-$E$2,SQRT($B$1*(1-$B$1)/A25),1)</f>
        <v>9.4886348391124489E-3</v>
      </c>
    </row>
    <row r="26" spans="1:4">
      <c r="A26">
        <v>8500</v>
      </c>
      <c r="B26" s="6">
        <f t="shared" si="9"/>
        <v>0.24079467207421734</v>
      </c>
      <c r="C26" s="6">
        <f t="shared" si="10"/>
        <v>0.25920532792578266</v>
      </c>
      <c r="D26" s="14">
        <f t="shared" si="11"/>
        <v>9.2053279257826495E-3</v>
      </c>
    </row>
    <row r="27" spans="1:4">
      <c r="A27">
        <v>9000</v>
      </c>
      <c r="B27" s="6">
        <f t="shared" si="9"/>
        <v>0.24105402928141423</v>
      </c>
      <c r="C27" s="6">
        <f t="shared" si="10"/>
        <v>0.25894597071858577</v>
      </c>
      <c r="D27" s="14">
        <f t="shared" si="11"/>
        <v>8.9459707185857839E-3</v>
      </c>
    </row>
    <row r="28" spans="1:4">
      <c r="A28">
        <v>9500</v>
      </c>
      <c r="B28" s="6">
        <f t="shared" si="9"/>
        <v>0.24129263149982094</v>
      </c>
      <c r="C28" s="6">
        <f t="shared" si="10"/>
        <v>0.25870736850017906</v>
      </c>
      <c r="D28" s="14">
        <f t="shared" si="11"/>
        <v>8.7073685001790475E-3</v>
      </c>
    </row>
    <row r="29" spans="1:4">
      <c r="A29">
        <v>10000</v>
      </c>
      <c r="B29" s="6">
        <f t="shared" si="9"/>
        <v>0.24151310699442871</v>
      </c>
      <c r="C29" s="6">
        <f t="shared" si="10"/>
        <v>0.25848689300557126</v>
      </c>
      <c r="D29" s="14">
        <f t="shared" si="11"/>
        <v>8.4868930055712853E-3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"/>
  <sheetViews>
    <sheetView workbookViewId="0">
      <selection activeCell="B5" sqref="B5"/>
    </sheetView>
  </sheetViews>
  <sheetFormatPr defaultRowHeight="13"/>
  <sheetData>
    <row r="1" spans="1:3">
      <c r="A1" s="1" t="s">
        <v>15</v>
      </c>
      <c r="B1" s="1" t="s">
        <v>16</v>
      </c>
      <c r="C1" s="1" t="s">
        <v>17</v>
      </c>
    </row>
    <row r="2" spans="1:3">
      <c r="A2">
        <v>900</v>
      </c>
      <c r="B2" s="3">
        <v>0.1</v>
      </c>
      <c r="C2" s="3">
        <v>0.3</v>
      </c>
    </row>
    <row r="4" spans="1:3">
      <c r="A4" s="3">
        <v>0.95</v>
      </c>
      <c r="B4" s="15" t="s">
        <v>22</v>
      </c>
      <c r="C4" s="15"/>
    </row>
    <row r="5" spans="1:3">
      <c r="B5" s="11"/>
      <c r="C5" s="11"/>
    </row>
    <row r="7" spans="1:3">
      <c r="A7" s="1" t="s">
        <v>18</v>
      </c>
      <c r="B7">
        <v>10000</v>
      </c>
    </row>
    <row r="8" spans="1:3">
      <c r="A8" s="1" t="s">
        <v>3</v>
      </c>
      <c r="B8">
        <f>$B$7*(B2-B5)</f>
        <v>1000</v>
      </c>
      <c r="C8">
        <f>$B$7*(C2-C5)</f>
        <v>3000</v>
      </c>
    </row>
    <row r="9" spans="1:3">
      <c r="A9" s="1" t="s">
        <v>2</v>
      </c>
      <c r="B9">
        <f>$B$7*(B2+B5)</f>
        <v>1000</v>
      </c>
      <c r="C9">
        <f>$B$7*(C2+C5)</f>
        <v>3000</v>
      </c>
    </row>
  </sheetData>
  <mergeCells count="1">
    <mergeCell ref="B4:C4"/>
  </mergeCells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問1(p.49)</vt:lpstr>
      <vt:lpstr>例題1(p.55)</vt:lpstr>
      <vt:lpstr>練習1（p.55）</vt:lpstr>
      <vt:lpstr>支持率調査</vt:lpstr>
      <vt:lpstr>練習3(p.58)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長崎女子短期大学</dc:creator>
  <cp:lastModifiedBy>森　弘行</cp:lastModifiedBy>
  <dcterms:created xsi:type="dcterms:W3CDTF">2004-06-16T09:10:54Z</dcterms:created>
  <dcterms:modified xsi:type="dcterms:W3CDTF">2022-07-06T01:13:55Z</dcterms:modified>
</cp:coreProperties>
</file>